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P:\CUA\10. CUAs Current\CUATEL2021 - Mobile Telecommunications\7 - TEL21 Contract Management\2 - Price Schedules\2 - Hardware\1 - Price Schedule\"/>
    </mc:Choice>
  </mc:AlternateContent>
  <xr:revisionPtr revIDLastSave="0" documentId="13_ncr:1_{F2E95E8A-F02A-4A2A-A4AB-51C31F0F57CF}" xr6:coauthVersionLast="47" xr6:coauthVersionMax="47" xr10:uidLastSave="{00000000-0000-0000-0000-000000000000}"/>
  <workbookProtection workbookAlgorithmName="SHA-512" workbookHashValue="jWoHtyCPGnvpmEyUkWv2/iDYziav8WbikhXW4UfdD3tLMEthbPq2CMFLo8laDS/uKTHpLnfZGgjBJYGe3NY1wg==" workbookSaltValue="VWUSZnLYe6rmvv7v56J9/w==" workbookSpinCount="100000" lockStructure="1"/>
  <bookViews>
    <workbookView xWindow="28680" yWindow="75" windowWidth="29040" windowHeight="15840" tabRatio="648" xr2:uid="{00000000-000D-0000-FFFF-FFFF00000000}"/>
  </bookViews>
  <sheets>
    <sheet name="Summary" sheetId="21" r:id="rId1"/>
    <sheet name="Min_Discounts" sheetId="8" r:id="rId2"/>
    <sheet name="Sheet1" sheetId="28" state="hidden" r:id="rId3"/>
    <sheet name="1_Devices" sheetId="9" r:id="rId4"/>
    <sheet name="1_Accessories" sheetId="27" r:id="rId5"/>
    <sheet name="2_Hardware" sheetId="25" r:id="rId6"/>
    <sheet name="Delivery_SIM" sheetId="26" r:id="rId7"/>
    <sheet name="Delivery_Hardware" sheetId="18" r:id="rId8"/>
    <sheet name="Delivery_Maps" sheetId="22" r:id="rId9"/>
    <sheet name="Update_Log" sheetId="24" state="hidden" r:id="rId10"/>
  </sheets>
  <externalReferences>
    <externalReference r:id="rId11"/>
    <externalReference r:id="rId12"/>
    <externalReference r:id="rId13"/>
    <externalReference r:id="rId14"/>
  </externalReferences>
  <definedNames>
    <definedName name="_xlnm._FilterDatabase" localSheetId="4" hidden="1">'1_Accessories'!$A$2:$AA$105</definedName>
    <definedName name="_xlnm._FilterDatabase" localSheetId="3" hidden="1">'1_Devices'!$A$2:$AA$211</definedName>
    <definedName name="_xlnm._FilterDatabase" localSheetId="5" hidden="1">'2_Hardware'!$A$2:$M$79</definedName>
    <definedName name="_xlnm._FilterDatabase" localSheetId="7" hidden="1">Delivery_Hardware!$A$1:$O$67</definedName>
    <definedName name="_xlnm._FilterDatabase" localSheetId="6" hidden="1">Delivery_SIM!$A$2:$K$25</definedName>
    <definedName name="_xlnm._FilterDatabase" localSheetId="1" hidden="1">Min_Discounts!$A$3:$P$52</definedName>
    <definedName name="AllBrands" localSheetId="7">OFFSET([1]Lookups!$L$1,0,0,(COUNTIF([1]Lookups!$M:$M,"")-COUNTIF([1]Lookups!$L:$L,"")),1)</definedName>
    <definedName name="AllBrands">OFFSET(#REF!,0,0,(COUNTIF(#REF!,"")-COUNTIF(#REF!,"")),1)</definedName>
    <definedName name="BillFrequency">#REF!</definedName>
    <definedName name="Brands">#REF!</definedName>
    <definedName name="ChargeStatus">#REF!</definedName>
    <definedName name="Gradelook" localSheetId="7">[1]Lookups!$A$1:$A$3</definedName>
    <definedName name="Gradelook">#REF!</definedName>
    <definedName name="Hardware1">[2]Lookups!$F$1:$F$12</definedName>
    <definedName name="Hardware2">[3]Lookups!$E$1:$E$10</definedName>
    <definedName name="hTypes">#REF!</definedName>
    <definedName name="Locations">[4]Lists!$R$2:$R$14</definedName>
    <definedName name="_xlnm.Print_Area" localSheetId="0">Summary!$A$1:$D$14</definedName>
    <definedName name="ProdCodes" localSheetId="4">OFFSET('1_Accessories'!#REF!, 0, 0, COUNTA('1_Accessories'!$E:$E)-1, 1)</definedName>
    <definedName name="ProdCodes" localSheetId="5">OFFSET('2_Hardware'!#REF!, 0, 0, COUNTA('2_Hardware'!$E:$E)-1, 1)</definedName>
    <definedName name="ProdCodes">OFFSET('1_Devices'!$F$115, 0, 0, COUNTA('1_Devices'!$F:$F)-1, 1)</definedName>
    <definedName name="ProductGrades" comment="Business or Consumer">#REF!</definedName>
    <definedName name="ProductTypes">#REF!</definedName>
    <definedName name="STypes">#REF!</definedName>
    <definedName name="TCODevTypes">[4]Lists!$A$8:$A$12</definedName>
    <definedName name="UpgCom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21" l="1"/>
  <c r="M210" i="28" l="1"/>
  <c r="M209" i="28"/>
  <c r="M208" i="28"/>
  <c r="M207" i="28"/>
  <c r="M206" i="28"/>
  <c r="M205" i="28"/>
  <c r="M204" i="28"/>
  <c r="M203" i="28"/>
  <c r="M202" i="28"/>
  <c r="M201" i="28"/>
  <c r="M200" i="28"/>
  <c r="M199" i="28"/>
  <c r="M198" i="28"/>
  <c r="M197" i="28"/>
  <c r="M196" i="28"/>
  <c r="M195" i="28"/>
  <c r="M194" i="28"/>
  <c r="M193" i="28"/>
  <c r="M192" i="28"/>
  <c r="M191" i="28"/>
  <c r="M190" i="28"/>
  <c r="M189" i="28"/>
  <c r="M188" i="28"/>
  <c r="M187" i="28"/>
  <c r="M186" i="28"/>
  <c r="M185" i="28"/>
  <c r="M184" i="28"/>
  <c r="M183" i="28"/>
  <c r="M182" i="28"/>
  <c r="M181" i="28"/>
  <c r="M180" i="28"/>
  <c r="M179" i="28"/>
  <c r="M178" i="28"/>
  <c r="M177" i="28"/>
  <c r="M176" i="28"/>
  <c r="M175" i="28"/>
  <c r="M174" i="28"/>
  <c r="M173" i="28"/>
  <c r="M172" i="28"/>
  <c r="M171" i="28"/>
  <c r="M170" i="28"/>
  <c r="M169" i="28"/>
  <c r="M168" i="28"/>
  <c r="M167" i="28"/>
  <c r="M166" i="28"/>
  <c r="M165" i="28"/>
  <c r="M164" i="28"/>
  <c r="M163" i="28"/>
  <c r="M162" i="28"/>
  <c r="M161" i="28"/>
  <c r="M160" i="28"/>
  <c r="M159" i="28"/>
  <c r="M158" i="28"/>
  <c r="M157" i="28"/>
  <c r="M156" i="28"/>
  <c r="M155" i="28"/>
  <c r="M154" i="28"/>
  <c r="M153" i="28"/>
  <c r="M152" i="28"/>
  <c r="M151" i="28"/>
  <c r="M150" i="28"/>
  <c r="M149" i="28"/>
  <c r="M148" i="28"/>
  <c r="M147" i="28"/>
  <c r="M146" i="28"/>
  <c r="M145" i="28"/>
  <c r="M144" i="28"/>
  <c r="M143" i="28"/>
  <c r="M142" i="28"/>
  <c r="M141" i="28"/>
  <c r="M140" i="28"/>
  <c r="M139" i="28"/>
  <c r="M138" i="28"/>
  <c r="M137" i="28"/>
  <c r="M136" i="28"/>
  <c r="M135" i="28"/>
  <c r="M134" i="28"/>
  <c r="M133" i="28"/>
  <c r="M132" i="28"/>
  <c r="M131" i="28"/>
  <c r="M130" i="28"/>
  <c r="M129" i="28"/>
  <c r="M128" i="28"/>
  <c r="M127" i="28"/>
  <c r="M126" i="28"/>
  <c r="M125" i="28"/>
  <c r="M124" i="28"/>
  <c r="M123" i="28"/>
  <c r="M122" i="28"/>
  <c r="M121" i="28"/>
  <c r="M120" i="28"/>
  <c r="M119" i="28"/>
  <c r="M118" i="28"/>
  <c r="M117" i="28"/>
  <c r="M116" i="28"/>
  <c r="M115" i="28"/>
  <c r="M114" i="28"/>
  <c r="M113" i="28"/>
  <c r="M112" i="28"/>
  <c r="M111" i="28"/>
  <c r="M110" i="28"/>
  <c r="M109" i="28"/>
  <c r="M108" i="28"/>
  <c r="M107" i="28"/>
  <c r="M106" i="28"/>
  <c r="M105" i="28"/>
  <c r="M104" i="28"/>
  <c r="M103" i="28"/>
  <c r="M102" i="28"/>
  <c r="M101" i="28"/>
  <c r="M100" i="28"/>
  <c r="M99" i="28"/>
  <c r="M98" i="28"/>
  <c r="M97" i="28"/>
  <c r="M96" i="28"/>
  <c r="M95" i="28"/>
  <c r="M94" i="28"/>
  <c r="M93" i="28"/>
  <c r="M92" i="28"/>
  <c r="M91" i="28"/>
  <c r="M90" i="28"/>
  <c r="M89" i="28"/>
  <c r="M88" i="28"/>
  <c r="M87" i="28"/>
  <c r="M86" i="28"/>
  <c r="M85" i="28"/>
  <c r="M84" i="28"/>
  <c r="M83" i="28"/>
  <c r="M82" i="28"/>
  <c r="M81" i="28"/>
  <c r="M80" i="28"/>
  <c r="M79" i="28"/>
  <c r="M78" i="28"/>
  <c r="M77" i="28"/>
  <c r="M76" i="28"/>
  <c r="M75" i="28"/>
  <c r="M74" i="28"/>
  <c r="M73" i="28"/>
  <c r="M72" i="28"/>
  <c r="M71" i="28"/>
  <c r="M70" i="28"/>
  <c r="M69" i="28"/>
  <c r="M68" i="28"/>
  <c r="M67" i="28"/>
  <c r="M66" i="28"/>
  <c r="M65" i="28"/>
  <c r="M64" i="28"/>
  <c r="M63" i="28"/>
  <c r="M62" i="28"/>
  <c r="M61" i="28"/>
  <c r="M60" i="28"/>
  <c r="M59" i="28"/>
  <c r="M58" i="28"/>
  <c r="M57" i="28"/>
  <c r="M56" i="28"/>
  <c r="M55" i="28"/>
  <c r="M54" i="28"/>
  <c r="M53" i="28"/>
  <c r="M52" i="28"/>
  <c r="M51" i="28"/>
  <c r="M50" i="28"/>
  <c r="M49" i="28"/>
  <c r="M48" i="28"/>
  <c r="M47" i="28"/>
  <c r="M46" i="28"/>
  <c r="M45" i="28"/>
  <c r="M44" i="28"/>
  <c r="M43" i="28"/>
  <c r="M42" i="28"/>
  <c r="M41" i="28"/>
  <c r="M40" i="28"/>
  <c r="M39" i="28"/>
  <c r="M38" i="28"/>
  <c r="M37" i="28"/>
  <c r="M36" i="28"/>
  <c r="M35" i="28"/>
  <c r="M34" i="28"/>
  <c r="M33" i="28"/>
  <c r="M32" i="28"/>
  <c r="M31" i="28"/>
  <c r="M30" i="28"/>
  <c r="M29" i="28"/>
  <c r="M28" i="28"/>
  <c r="M27" i="28"/>
  <c r="M26" i="28"/>
  <c r="M25" i="28"/>
  <c r="M24" i="28"/>
  <c r="M23" i="28"/>
  <c r="M22" i="28"/>
  <c r="M21" i="28"/>
  <c r="M20" i="28"/>
  <c r="M19" i="28"/>
  <c r="M18" i="28"/>
  <c r="M17" i="28"/>
  <c r="M16" i="28"/>
  <c r="M15" i="28"/>
  <c r="M14" i="28"/>
  <c r="M13" i="28"/>
  <c r="M12" i="28"/>
  <c r="M11" i="28"/>
  <c r="M10" i="28"/>
  <c r="M9" i="28"/>
  <c r="M8" i="28"/>
  <c r="M7" i="28"/>
  <c r="M6" i="28"/>
  <c r="M5" i="28"/>
  <c r="M4" i="28"/>
  <c r="H105" i="27"/>
  <c r="H104" i="27"/>
  <c r="H103" i="27"/>
  <c r="H102" i="27"/>
  <c r="H101" i="27"/>
  <c r="H100" i="27"/>
  <c r="H99" i="27"/>
  <c r="H98" i="27"/>
  <c r="H97" i="27"/>
  <c r="H96" i="27"/>
  <c r="H95" i="27"/>
  <c r="H94" i="27"/>
  <c r="H93" i="27"/>
  <c r="G3" i="25"/>
  <c r="G61" i="25"/>
  <c r="G60" i="25"/>
  <c r="G59" i="25"/>
  <c r="G58" i="25"/>
  <c r="G57" i="25"/>
  <c r="G56" i="25"/>
  <c r="G55" i="25"/>
  <c r="G54" i="25"/>
  <c r="G53" i="25"/>
  <c r="G52" i="25"/>
  <c r="G51" i="25"/>
  <c r="G50" i="25"/>
  <c r="G49" i="25"/>
  <c r="G48" i="25"/>
  <c r="G47" i="25"/>
  <c r="G46" i="25"/>
  <c r="G45" i="25"/>
  <c r="G44" i="25"/>
  <c r="G43" i="25"/>
  <c r="G42" i="25"/>
  <c r="G41" i="25"/>
  <c r="L68" i="25" l="1"/>
  <c r="L67" i="25"/>
  <c r="L66" i="25"/>
  <c r="L65" i="25"/>
  <c r="L64" i="25"/>
  <c r="L63" i="25"/>
  <c r="L62" i="25"/>
  <c r="L69" i="25"/>
  <c r="K69" i="25"/>
  <c r="K68" i="25"/>
  <c r="K67" i="25"/>
  <c r="K66" i="25"/>
  <c r="K65" i="25"/>
  <c r="K64" i="25"/>
  <c r="K63" i="25"/>
  <c r="K62"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Larkins, Robert</author>
  </authors>
  <commentList>
    <comment ref="E3" authorId="0" shapeId="0" xr:uid="{6EF647F9-77CD-4C7D-95EB-03906CC5CD2A}">
      <text>
        <r>
          <rPr>
            <b/>
            <sz val="9"/>
            <color indexed="81"/>
            <rFont val="Tahoma"/>
            <family val="2"/>
          </rPr>
          <t xml:space="preserve">CUA Customers may add their own filter values here for ease of sorting.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Larkins, Robert</author>
    <author>Department of Finance</author>
  </authors>
  <commentList>
    <comment ref="W2" authorId="0" shapeId="0" xr:uid="{A51399BD-5EF6-4227-A87D-F7C87FDD40C8}">
      <text>
        <r>
          <rPr>
            <b/>
            <sz val="9"/>
            <color indexed="81"/>
            <rFont val="Tahoma"/>
            <family val="2"/>
          </rPr>
          <t>Larkins, Robert:</t>
        </r>
        <r>
          <rPr>
            <sz val="9"/>
            <color indexed="81"/>
            <rFont val="Tahoma"/>
            <family val="2"/>
          </rPr>
          <t xml:space="preserve">
mAh x Volts / 1000 = X wH
e.g. 3000mAh x 3.7V / 1000 = 11.1wH</t>
        </r>
      </text>
    </comment>
    <comment ref="Z2" authorId="1" shapeId="0" xr:uid="{90ED6DB8-1480-48FF-8FE0-EC43D859DFEB}">
      <text>
        <r>
          <rPr>
            <sz val="11"/>
            <color indexed="81"/>
            <rFont val="Arial"/>
            <family val="2"/>
          </rPr>
          <t xml:space="preserve">For example "2" if the standard warranty is 2 years.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Larkins, Robert</author>
    <author>Department of Finance</author>
  </authors>
  <commentList>
    <comment ref="W2" authorId="0" shapeId="0" xr:uid="{25F65296-FA01-4B34-8912-DFEBA4AEDA3B}">
      <text>
        <r>
          <rPr>
            <b/>
            <sz val="9"/>
            <color indexed="81"/>
            <rFont val="Tahoma"/>
            <family val="2"/>
          </rPr>
          <t>Larkins, Robert:</t>
        </r>
        <r>
          <rPr>
            <sz val="9"/>
            <color indexed="81"/>
            <rFont val="Tahoma"/>
            <family val="2"/>
          </rPr>
          <t xml:space="preserve">
mAh x Volts / 1000 = X wH
e.g. 3000mAh x 3.7V / 1000 = 11.1wH</t>
        </r>
      </text>
    </comment>
    <comment ref="Z2" authorId="1" shapeId="0" xr:uid="{D1395F18-6F8C-45A4-B3D0-345E80FB9330}">
      <text>
        <r>
          <rPr>
            <sz val="11"/>
            <color indexed="81"/>
            <rFont val="Arial"/>
            <family val="2"/>
          </rPr>
          <t xml:space="preserve">For example "2" if the standard warranty is 2 years.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J2" authorId="0" shapeId="0" xr:uid="{132FC44F-F2FA-4B5C-B517-241BD5895B43}">
      <text>
        <r>
          <rPr>
            <sz val="11"/>
            <color indexed="81"/>
            <rFont val="Arial"/>
            <family val="2"/>
          </rPr>
          <t xml:space="preserve">For example "2" if the standard warranty is 2 years.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D2" authorId="0" shapeId="0" xr:uid="{1AD09488-4486-45CD-BE4E-90454587107C}">
      <text>
        <r>
          <rPr>
            <sz val="11"/>
            <color indexed="81"/>
            <rFont val="Arial"/>
            <family val="2"/>
          </rPr>
          <t>List of Postcodes covering regional centres, or reference to exclusions when referencing remainder of region.
https://postcodes-australia.com/state-postcodes/wa</t>
        </r>
      </text>
    </comment>
    <comment ref="K2" authorId="0" shapeId="0" xr:uid="{C98652C2-9408-4414-AD45-BD61214AEAD7}">
      <text>
        <r>
          <rPr>
            <sz val="12"/>
            <color indexed="81"/>
            <rFont val="Arial"/>
            <family val="2"/>
          </rPr>
          <t>- Large postcodes that may have limitations; 
- areas where Products can only be shipped to a supply depot; 
- clarification where variable / alternate pricing needed for logistical reasons.</t>
        </r>
      </text>
    </comment>
    <comment ref="D5" authorId="0" shapeId="0" xr:uid="{C7123207-B910-4F62-8086-69592DE9FDE7}">
      <text>
        <r>
          <rPr>
            <sz val="11"/>
            <color indexed="81"/>
            <rFont val="Arial"/>
            <family val="2"/>
          </rPr>
          <t>Postcode covers entire LGA. Remote sections of this LGA may be excepted from this requiremen where specified in column M.</t>
        </r>
      </text>
    </comment>
    <comment ref="D7" authorId="0" shapeId="0" xr:uid="{BFA8A9A5-C505-490B-A2D5-CABE377E4749}">
      <text>
        <r>
          <rPr>
            <sz val="11"/>
            <color indexed="81"/>
            <rFont val="Arial"/>
            <family val="2"/>
          </rPr>
          <t>Postcode covers extensive area of LGA. Remote sections of this LGA may be excepted from this requiremen where specified in column M.</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O1" authorId="0" shapeId="0" xr:uid="{081222D0-5262-41A6-A176-CDA7886D6FB0}">
      <text>
        <r>
          <rPr>
            <sz val="12"/>
            <color indexed="81"/>
            <rFont val="Arial"/>
            <family val="2"/>
          </rPr>
          <t>- Large postcodes that may have limitations; 
- areas where Products can only be shipped to a supply depot; 
- clarification where variable / alternate pricing needed for logistical reasons.</t>
        </r>
      </text>
    </comment>
    <comment ref="E3" authorId="0" shapeId="0" xr:uid="{09068258-3A3D-444B-AC91-DDBB1157009D}">
      <text>
        <r>
          <rPr>
            <sz val="11"/>
            <color indexed="81"/>
            <rFont val="Arial"/>
            <family val="2"/>
          </rPr>
          <t>Postcode covers entire LGA. Remote sections of this LGA may be excepted from this requiremen where specified in column M.</t>
        </r>
      </text>
    </comment>
    <comment ref="E5" authorId="0" shapeId="0" xr:uid="{374FFF18-AE1E-4265-B0AE-2E29247DAFB3}">
      <text>
        <r>
          <rPr>
            <sz val="11"/>
            <color indexed="81"/>
            <rFont val="Arial"/>
            <family val="2"/>
          </rPr>
          <t>Postcode covers extensive area of LGA. Remote sections of this LGA may be excepted from this requiremen where specified in column M.</t>
        </r>
      </text>
    </comment>
    <comment ref="E25" authorId="0" shapeId="0" xr:uid="{24DFD447-BD9B-45CD-B453-9FAE58AE763E}">
      <text>
        <r>
          <rPr>
            <sz val="11"/>
            <color indexed="81"/>
            <rFont val="Arial"/>
            <family val="2"/>
          </rPr>
          <t>Postcode covers entire LGA. Remote sections of this LGA may be excepted from this requiremen where specified in column M.</t>
        </r>
      </text>
    </comment>
    <comment ref="E27" authorId="0" shapeId="0" xr:uid="{8398DCDC-181D-4238-8965-65232C6A18B9}">
      <text>
        <r>
          <rPr>
            <sz val="11"/>
            <color indexed="81"/>
            <rFont val="Arial"/>
            <family val="2"/>
          </rPr>
          <t>Postcode covers extensive area of LGA. Remote sections of this LGA may be excepted from this requiremen where specified in column M.</t>
        </r>
      </text>
    </comment>
    <comment ref="E47" authorId="0" shapeId="0" xr:uid="{11E6A647-4944-49A4-9241-E2F862313136}">
      <text>
        <r>
          <rPr>
            <sz val="11"/>
            <color indexed="81"/>
            <rFont val="Arial"/>
            <family val="2"/>
          </rPr>
          <t>Postcode covers entire LGA. Remote sections of this LGA may be excepted from this requiremen where specified in column M.</t>
        </r>
      </text>
    </comment>
    <comment ref="E49" authorId="0" shapeId="0" xr:uid="{5A405021-8178-4277-AEFC-214E5B3D584C}">
      <text>
        <r>
          <rPr>
            <sz val="11"/>
            <color indexed="81"/>
            <rFont val="Arial"/>
            <family val="2"/>
          </rPr>
          <t>Postcode covers extensive area of LGA. Remote sections of this LGA may be excepted from this requiremen where specified in column M.</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A2" authorId="0" shapeId="0" xr:uid="{62D40418-5C52-4CA8-BC99-7344277F7E4D}">
      <text>
        <r>
          <rPr>
            <sz val="11"/>
            <color indexed="81"/>
            <rFont val="Arial"/>
            <family val="2"/>
          </rPr>
          <t>Click on link to open DPIRD map of WA region, including Local Government Area (LGA) boundaries.</t>
        </r>
      </text>
    </comment>
  </commentList>
</comments>
</file>

<file path=xl/sharedStrings.xml><?xml version="1.0" encoding="utf-8"?>
<sst xmlns="http://schemas.openxmlformats.org/spreadsheetml/2006/main" count="6009" uniqueCount="1272">
  <si>
    <t>Product Type</t>
  </si>
  <si>
    <t>Brand</t>
  </si>
  <si>
    <t>Min Discount from List Price (%)</t>
  </si>
  <si>
    <t>Comments</t>
  </si>
  <si>
    <t>Hybrid</t>
  </si>
  <si>
    <t>Accessory</t>
  </si>
  <si>
    <t>Model Number</t>
  </si>
  <si>
    <t>Supplier Product Code</t>
  </si>
  <si>
    <t>List Unit Price</t>
  </si>
  <si>
    <t>Discount from List price (%)</t>
  </si>
  <si>
    <t>CUA Unit Price (Single Unit)</t>
  </si>
  <si>
    <t>CPU</t>
  </si>
  <si>
    <t>RAM Size (GB)</t>
  </si>
  <si>
    <t>OS Manufacturer</t>
  </si>
  <si>
    <t>OS System</t>
  </si>
  <si>
    <t>Screen size (inches)</t>
  </si>
  <si>
    <t>Screen model</t>
  </si>
  <si>
    <t>Ruggedised</t>
  </si>
  <si>
    <t>Power Supply (W)</t>
  </si>
  <si>
    <t>Battery Capacity (wH)</t>
  </si>
  <si>
    <t>Power Usage (W/h)</t>
  </si>
  <si>
    <t>Connectivity</t>
  </si>
  <si>
    <t>Standard Warranty period (years)</t>
  </si>
  <si>
    <t>Microsoft</t>
  </si>
  <si>
    <t>NO</t>
  </si>
  <si>
    <t>Google</t>
  </si>
  <si>
    <t>All Hardware</t>
  </si>
  <si>
    <t>All Brands</t>
  </si>
  <si>
    <t>Tablet</t>
  </si>
  <si>
    <t>Smartphone</t>
  </si>
  <si>
    <t>Ref</t>
  </si>
  <si>
    <t>Region / Location</t>
  </si>
  <si>
    <t>Postcodes / Areas Included</t>
  </si>
  <si>
    <t>Reference Map Link</t>
  </si>
  <si>
    <t>Deliverable Location (Yes/No)</t>
  </si>
  <si>
    <t>Details/Exceptions
(see Cell Comment for exmaples)</t>
  </si>
  <si>
    <t>Lead Time (Business Days)</t>
  </si>
  <si>
    <t>Perth Metropolitan Region &amp; City of Mandurah</t>
  </si>
  <si>
    <t>All Perth Metro and City of Mandurah (6180, 6210, 6212) Postcodes</t>
  </si>
  <si>
    <t>Perth Region</t>
  </si>
  <si>
    <t>YES</t>
  </si>
  <si>
    <t>Gascoyne Region: Shire of Carnarvon LGA
(within 20km of Carnarvon town)</t>
  </si>
  <si>
    <t>6701 (where deemed Regional, not Remote)</t>
  </si>
  <si>
    <t>Gascoyne Region</t>
  </si>
  <si>
    <t>Gascoyne Region: All Other Locations</t>
  </si>
  <si>
    <t>All Gascoyne except listed in 2.1</t>
  </si>
  <si>
    <t>Goldfields-Esperance: Shire of Esperance LGA (Only within 20km of Esperance Town)</t>
  </si>
  <si>
    <t>6450 (where deemed Regional, not Remote)</t>
  </si>
  <si>
    <t>Goldfields-Esperance Region</t>
  </si>
  <si>
    <t>Goldfields-Esperance: City Kalgoorlie-Boulder LGA (specified postcodes only)</t>
  </si>
  <si>
    <t>6430, 6431. 6432</t>
  </si>
  <si>
    <t>Goldfields-Esperance: All Other Locations</t>
  </si>
  <si>
    <t>All Goldfields-Esperenace except listed in 3.1 &amp; 3.2</t>
  </si>
  <si>
    <t>Great Southern: City of Albany LGA</t>
  </si>
  <si>
    <t>6327, 6328, 6330</t>
  </si>
  <si>
    <t>Great Southern Region</t>
  </si>
  <si>
    <t>Great Southern: All Other Locations</t>
  </si>
  <si>
    <t>All Great Southern except listed in 4.1</t>
  </si>
  <si>
    <t>Kimberley: Shire of Broome LGA (Only within 20km of Broome town required)</t>
  </si>
  <si>
    <t>6725 (where deemed Regional, not Remote), 6726</t>
  </si>
  <si>
    <t>Kimberley Region</t>
  </si>
  <si>
    <t>Kimberley: Shire of Wyndham-East Kimberley LGA (Only within 20km of Kununurra town)</t>
  </si>
  <si>
    <t>6740 (where deemed Regional, not Remote)</t>
  </si>
  <si>
    <t>Kimberley: Other Other Locations</t>
  </si>
  <si>
    <t>All Kimberley except listed in 5.1 and 5.2</t>
  </si>
  <si>
    <t>Mid-West: City of Greater Geraldton LGA (specified postcodes)</t>
  </si>
  <si>
    <t>6530, 6532</t>
  </si>
  <si>
    <t>Mid-West Region</t>
  </si>
  <si>
    <t>Mid-West: All Other Locations</t>
  </si>
  <si>
    <t>All Mid-West except listed in 6.1</t>
  </si>
  <si>
    <t>Peel: All Locations Except City of Mandurah</t>
  </si>
  <si>
    <t>All Peel except City of Mandurah (6180, 6210, 6212)</t>
  </si>
  <si>
    <t>Peel Region</t>
  </si>
  <si>
    <t>Pilbara: Town of Port Hedland LGA including Port Hedland, South Hedland and Wedgefield.</t>
  </si>
  <si>
    <t>6721, 6722</t>
  </si>
  <si>
    <t>Pilbara Region</t>
  </si>
  <si>
    <t>Pilbara: City of Karratha LGA</t>
  </si>
  <si>
    <t xml:space="preserve">6713, 6714, 6718, 6720 </t>
  </si>
  <si>
    <t>Pilbara: All Other Locations</t>
  </si>
  <si>
    <t>All Pilbara except listed in 8.1 &amp; 8.2</t>
  </si>
  <si>
    <t>South West: City of Bunbury LGA and surrounds (including Australind)</t>
  </si>
  <si>
    <t>6230, 6231, 6232, 6233</t>
  </si>
  <si>
    <t>South West Region</t>
  </si>
  <si>
    <t>South West: City of Busselton LGA</t>
  </si>
  <si>
    <t>6280, 6281, 6282</t>
  </si>
  <si>
    <t>South West: All Other Locations</t>
  </si>
  <si>
    <t>All South West except listed in 9.1 &amp; 9.2</t>
  </si>
  <si>
    <t>Wheatbelt: Shire of Northam LGA</t>
  </si>
  <si>
    <t>6401, 6403, 6560, 6562, 6564</t>
  </si>
  <si>
    <t>Wheatbelt Region</t>
  </si>
  <si>
    <t>Wheatbelt: All Other Locations</t>
  </si>
  <si>
    <t>All Wheatbelt except listed in 10.1</t>
  </si>
  <si>
    <t>Sheet</t>
  </si>
  <si>
    <t>Description</t>
  </si>
  <si>
    <t>Min_Discounts</t>
  </si>
  <si>
    <t>Apple</t>
  </si>
  <si>
    <t>Motorola</t>
  </si>
  <si>
    <t>Nokia</t>
  </si>
  <si>
    <t>Samsung</t>
  </si>
  <si>
    <t>Contractor</t>
  </si>
  <si>
    <t>Sheet Type</t>
  </si>
  <si>
    <t>Products / Hardware</t>
  </si>
  <si>
    <t>N/A</t>
  </si>
  <si>
    <t>Otterbox</t>
  </si>
  <si>
    <t>User Filter (unlocked)</t>
  </si>
  <si>
    <t>Delivery_Maps</t>
  </si>
  <si>
    <t>Location Reference</t>
  </si>
  <si>
    <t>Discount % Vol1</t>
  </si>
  <si>
    <t>Discount Qty Vol1</t>
  </si>
  <si>
    <t>Discount % Vol2</t>
  </si>
  <si>
    <t>Discount Qty Vol2</t>
  </si>
  <si>
    <t>Discount Qty Vol3</t>
  </si>
  <si>
    <t>Discount % Vol3</t>
  </si>
  <si>
    <r>
      <rPr>
        <b/>
        <sz val="11"/>
        <rFont val="Arial"/>
        <family val="2"/>
      </rPr>
      <t xml:space="preserve">Note: </t>
    </r>
    <r>
      <rPr>
        <sz val="11"/>
        <rFont val="Arial"/>
        <family val="2"/>
      </rPr>
      <t>Please click on the Region name below to launch the reference map of the WA region to view the Local Government Area (LGA) boundaries within this region.</t>
    </r>
  </si>
  <si>
    <t>Links to official maps of WA Regions, illustrating boundaries of LGAs.</t>
  </si>
  <si>
    <t>POA</t>
  </si>
  <si>
    <t>Local Stock CUA Cost ($)</t>
  </si>
  <si>
    <t>Distributor CUA Cost ($)</t>
  </si>
  <si>
    <t>OEM Air Freight CUA Cost ($)</t>
  </si>
  <si>
    <t>OEM Sea Freight CUA Cost ($)</t>
  </si>
  <si>
    <t>APPLE</t>
  </si>
  <si>
    <t>SAMSUNG</t>
  </si>
  <si>
    <t>Date</t>
  </si>
  <si>
    <t>Version</t>
  </si>
  <si>
    <t>By</t>
  </si>
  <si>
    <t>Comment</t>
  </si>
  <si>
    <t>RL</t>
  </si>
  <si>
    <t>Initial Catalogue</t>
  </si>
  <si>
    <t>Panel 1 - Device List</t>
  </si>
  <si>
    <t xml:space="preserve">Minimum Discounts are sorted by Contractor and list by:  
• Panel;  
• Brand; and 
• Product Type. </t>
  </si>
  <si>
    <t>Optus</t>
  </si>
  <si>
    <t>CAT</t>
  </si>
  <si>
    <t>OPPO</t>
  </si>
  <si>
    <t>Huawei</t>
  </si>
  <si>
    <t>Netgear</t>
  </si>
  <si>
    <t>Inseego</t>
  </si>
  <si>
    <t>50-99</t>
  </si>
  <si>
    <t>100-199</t>
  </si>
  <si>
    <t>200-499</t>
  </si>
  <si>
    <t>Volume discount applicable to individual SKUs, and not as a collective.
Discount on orders over 500 will be eligible for a 3% discount
Discount volume tiers and applicable discount are valid for 60 days</t>
  </si>
  <si>
    <t>Product Delivery Lead Times</t>
  </si>
  <si>
    <t>Warranty Period (Months)</t>
  </si>
  <si>
    <t>2 business days 
(if in stock)</t>
  </si>
  <si>
    <t>Trade-in Information</t>
  </si>
  <si>
    <t>Available via Allegre (POA)</t>
  </si>
  <si>
    <t>Telstra</t>
  </si>
  <si>
    <t>Pivotel</t>
  </si>
  <si>
    <t>Other Hardware</t>
  </si>
  <si>
    <t>Bullit</t>
  </si>
  <si>
    <t>Cradlepoint</t>
  </si>
  <si>
    <t>Wireless Modem / Router</t>
  </si>
  <si>
    <t>Panzer</t>
  </si>
  <si>
    <t>Volume discounts typically apply for volumes of 100 or greater units.  
Volume discount orders are Price On Application and impacted by stock levels and manufacturer promotional pricing as/if applicable.</t>
  </si>
  <si>
    <t>via Moorup (POA)</t>
  </si>
  <si>
    <t>Panel</t>
  </si>
  <si>
    <t>1 - Mobile</t>
  </si>
  <si>
    <t>2-7 business days 
(metro)</t>
  </si>
  <si>
    <t>2 - Satellite</t>
  </si>
  <si>
    <t>Iridium</t>
  </si>
  <si>
    <t>Satellite Phone</t>
  </si>
  <si>
    <t>Icom</t>
  </si>
  <si>
    <t>Beam</t>
  </si>
  <si>
    <t>Cobham</t>
  </si>
  <si>
    <t>Garmin</t>
  </si>
  <si>
    <t>Globalstar</t>
  </si>
  <si>
    <t>Ground Control</t>
  </si>
  <si>
    <t>Hughes</t>
  </si>
  <si>
    <t>ICOM</t>
  </si>
  <si>
    <t>Inmarsat</t>
  </si>
  <si>
    <t>Kymeta</t>
  </si>
  <si>
    <t>Starwin</t>
  </si>
  <si>
    <t>Thales</t>
  </si>
  <si>
    <t>Thuraya</t>
  </si>
  <si>
    <t>*varies</t>
  </si>
  <si>
    <t>Not currently offered</t>
  </si>
  <si>
    <t>1-2 metro
2 - 4 regional</t>
  </si>
  <si>
    <r>
      <t xml:space="preserve">Pivotel offers a fixed 5% on </t>
    </r>
    <r>
      <rPr>
        <b/>
        <u/>
        <sz val="10"/>
        <color theme="1"/>
        <rFont val="Arial"/>
        <family val="2"/>
      </rPr>
      <t>all Hardware</t>
    </r>
    <r>
      <rPr>
        <b/>
        <sz val="10"/>
        <color theme="1"/>
        <rFont val="Arial"/>
        <family val="2"/>
      </rPr>
      <t xml:space="preserve">. </t>
    </r>
    <r>
      <rPr>
        <sz val="10"/>
        <color theme="1"/>
        <rFont val="Arial"/>
        <family val="2"/>
      </rPr>
      <t xml:space="preserve">
*Additional volume discounts are on a POA basis.</t>
    </r>
  </si>
  <si>
    <t>Contractor Comments</t>
  </si>
  <si>
    <t>P1 - Mobile Last Updated</t>
  </si>
  <si>
    <t>P2 - Satellite Last Updated</t>
  </si>
  <si>
    <t>Delivery_SIM</t>
  </si>
  <si>
    <t>Delivery Services</t>
  </si>
  <si>
    <t>Storage Capacity (GB)</t>
  </si>
  <si>
    <t>Weight (Grams)</t>
  </si>
  <si>
    <t>Device List - Panel 1 (Mobile)</t>
  </si>
  <si>
    <t>Product Description</t>
  </si>
  <si>
    <t>APPLE IPHONE SE GEN3 64GB 5G MIDNIGHT</t>
  </si>
  <si>
    <t>APPLE IPHONE SE GEN3 128GB 5G MIDNIGHT</t>
  </si>
  <si>
    <t>APPLE IPHONE 13 128GB 5G MIDNIGHT</t>
  </si>
  <si>
    <t>APPLE IPHONE 12 64GB 5G BLACK</t>
  </si>
  <si>
    <t>APPLE IPHONE 14 128GB 5G MIDNIGHT</t>
  </si>
  <si>
    <t>APPLE IPHONE 14 256GB 5G MIDNIGHT</t>
  </si>
  <si>
    <t>SAMSUNG XCOVER 6 PRO</t>
  </si>
  <si>
    <t>i0S 15.4</t>
  </si>
  <si>
    <t>HD Retina Display</t>
  </si>
  <si>
    <t>Cellular (5G)</t>
  </si>
  <si>
    <t>GPU</t>
  </si>
  <si>
    <t>Apple A15 Bionic</t>
  </si>
  <si>
    <t xml:space="preserve">A2783 </t>
  </si>
  <si>
    <t>Apple GPU 
(4-core graphics)</t>
  </si>
  <si>
    <t>Resolution (Pixels)</t>
  </si>
  <si>
    <t>1334 x 750</t>
  </si>
  <si>
    <t>APPLE IPAD MINI GEN6 64GB 5G SPACE GREY</t>
  </si>
  <si>
    <t>APPLE IPAD MINI GEN6 256GB 5G SPACE GREY</t>
  </si>
  <si>
    <t>APPLE IPAD 10.2 GEN 9 256GB SPACE GREY</t>
  </si>
  <si>
    <t>Samsung Galaxy Tab Active4 Pro 5G 64GB</t>
  </si>
  <si>
    <t>Mobile Broadband</t>
  </si>
  <si>
    <t>ZTE</t>
  </si>
  <si>
    <t>NETGEAR</t>
  </si>
  <si>
    <t>NETGEAR NIGHTHAWK M6 (MR6110)</t>
  </si>
  <si>
    <t>NETGEAR NIGHTHAWK M6 PRO (MR6500)</t>
  </si>
  <si>
    <t>Model</t>
  </si>
  <si>
    <t>iPhone SE 3rd Gen</t>
  </si>
  <si>
    <t xml:space="preserve"> iPhone 11</t>
  </si>
  <si>
    <t>iPhone 12</t>
  </si>
  <si>
    <t>iPhone 13</t>
  </si>
  <si>
    <t>iPhone 13 Pro</t>
  </si>
  <si>
    <t>iPhone 14</t>
  </si>
  <si>
    <t>iPhone 14 Plus</t>
  </si>
  <si>
    <t>iPhone 14 Pro</t>
  </si>
  <si>
    <t>iPhone 14 Pro Max</t>
  </si>
  <si>
    <t>GOOGLE</t>
  </si>
  <si>
    <t>B818 Router</t>
  </si>
  <si>
    <t>Tab A8</t>
  </si>
  <si>
    <t>iPad (9th  Gen)</t>
  </si>
  <si>
    <t>iPad mini (6th Gen)</t>
  </si>
  <si>
    <t>iPad Air 5</t>
  </si>
  <si>
    <t>iPad Pro 11</t>
  </si>
  <si>
    <t>iPad Pro 12.9</t>
  </si>
  <si>
    <t>64GB Midnight</t>
  </si>
  <si>
    <t>128GB Midnight</t>
  </si>
  <si>
    <t>256GB Midnight</t>
  </si>
  <si>
    <t>64GB Black</t>
  </si>
  <si>
    <t>128GB Black</t>
  </si>
  <si>
    <t>256GB Blue</t>
  </si>
  <si>
    <t>128GB Graphite</t>
  </si>
  <si>
    <t xml:space="preserve">128GB Midnight </t>
  </si>
  <si>
    <t xml:space="preserve">256GB Midnight </t>
  </si>
  <si>
    <t>128GB Grey</t>
  </si>
  <si>
    <t>128GB Phantom Black</t>
  </si>
  <si>
    <t>256GB Black</t>
  </si>
  <si>
    <t>512GB Black</t>
  </si>
  <si>
    <t>White</t>
  </si>
  <si>
    <t>Black</t>
  </si>
  <si>
    <t>64GB Silver</t>
  </si>
  <si>
    <t>64GB Space Grey</t>
  </si>
  <si>
    <t>256GB Space Grey</t>
  </si>
  <si>
    <t>128GB Space Grey</t>
  </si>
  <si>
    <t>CUA CUATEL2021 - Hardware Price Schedule (Panels 1 and 2)</t>
  </si>
  <si>
    <r>
      <rPr>
        <b/>
        <sz val="11"/>
        <rFont val="Arial"/>
        <family val="2"/>
      </rPr>
      <t>Please note:</t>
    </r>
    <r>
      <rPr>
        <sz val="11"/>
        <rFont val="Arial"/>
        <family val="2"/>
      </rPr>
      <t xml:space="preserve"> All pricing within this Schedule is </t>
    </r>
    <r>
      <rPr>
        <b/>
        <u/>
        <sz val="11"/>
        <rFont val="Arial"/>
        <family val="2"/>
      </rPr>
      <t xml:space="preserve">GST Inclusive. </t>
    </r>
    <r>
      <rPr>
        <sz val="11"/>
        <rFont val="Arial"/>
        <family val="2"/>
      </rPr>
      <t xml:space="preserve">
CUA Pricing is based on Minimum Discount off List Price. Devices sheets list the most commonly sold items, however Contractors may also offer devices not listed in this workbook for approved Brands in accordance with minimum discounts.</t>
    </r>
  </si>
  <si>
    <t>Table - Delivery Timelines by Location</t>
  </si>
  <si>
    <t>Comments / Exceptions</t>
  </si>
  <si>
    <t>CUA Cost ($)</t>
  </si>
  <si>
    <t>All Goldfields-Esperance except listed in 3.1 &amp; 3.2</t>
  </si>
  <si>
    <t>Kimberley: Other  Locations</t>
  </si>
  <si>
    <t>Optus SIM Delivery</t>
  </si>
  <si>
    <t>Delivery_Hardware</t>
  </si>
  <si>
    <t>Device Specifications - Panel 1 (Mobile)</t>
  </si>
  <si>
    <t>Pivotel SIM Delivery</t>
  </si>
  <si>
    <t>Telstra SIM Delivery</t>
  </si>
  <si>
    <t>1-2</t>
  </si>
  <si>
    <t>2-4</t>
  </si>
  <si>
    <t>Device List - Panel 2 (Satellite)</t>
  </si>
  <si>
    <t>Antenna/Terminal</t>
  </si>
  <si>
    <t>Iridium 9575</t>
  </si>
  <si>
    <t>Iridium GO!</t>
  </si>
  <si>
    <t>Iridium 9555</t>
  </si>
  <si>
    <t>IRIDIUM 9575 GRAB N GO BUNDLE</t>
  </si>
  <si>
    <t>IRIDIUM 9575 LITEDOCK BUNDLE</t>
  </si>
  <si>
    <t>IRIDIUM 9575 DRIVEDOCK DUAL MODE WHIP ANTENNA BUNDLE</t>
  </si>
  <si>
    <t>IRIDIUM GO! GRAB N GO BUNDLE</t>
  </si>
  <si>
    <t>IRIDIUM GO! FIXED INSTALLATION BUNDLE</t>
  </si>
  <si>
    <t>Iridium Edge</t>
  </si>
  <si>
    <t>Iridium Edge Pro</t>
  </si>
  <si>
    <t>Iridium Edge Solar</t>
  </si>
  <si>
    <t>Iridium 9575 PTT</t>
  </si>
  <si>
    <t>Icom SAT100</t>
  </si>
  <si>
    <t>TBA</t>
  </si>
  <si>
    <t xml:space="preserve">Device used for Voice, SMS, Dial-up Data </t>
  </si>
  <si>
    <t xml:space="preserve">Device used for Voice, SMS, Dial-up Data and includes protective carry case </t>
  </si>
  <si>
    <t xml:space="preserve">Device used for Voice, SMS, Dial-up Data and includes charing cradled </t>
  </si>
  <si>
    <t xml:space="preserve">Device used for Voice, SMS, Dial-up Data and includes a vehicle handsfree kit and dual mode antenna </t>
  </si>
  <si>
    <t>Device used for Voice, SMS, Dial-up Data and includes antenna and self instal cables</t>
  </si>
  <si>
    <t>Device used for Short Burst Data</t>
  </si>
  <si>
    <t xml:space="preserve">Device used for Push to Talk </t>
  </si>
  <si>
    <t>Opex Monthly Charge 
(12 Month Term)</t>
  </si>
  <si>
    <t>Opex Monthly Charge 
(24 Month Term)</t>
  </si>
  <si>
    <t xml:space="preserve">Subject to consultancy and design </t>
  </si>
  <si>
    <t>4-5</t>
  </si>
  <si>
    <t>2-3</t>
  </si>
  <si>
    <t>Wireless Modems/Routers</t>
  </si>
  <si>
    <t>Personnel Tracking</t>
  </si>
  <si>
    <t>Peripherals</t>
  </si>
  <si>
    <t>Accessories</t>
  </si>
  <si>
    <t>Extreme 9575 (Full Kit)</t>
  </si>
  <si>
    <t>9555 (Full Kit)</t>
  </si>
  <si>
    <t>GO!</t>
  </si>
  <si>
    <t>IsatPhone2</t>
  </si>
  <si>
    <t>Iridium Extreme PTT (Push to Talk)</t>
  </si>
  <si>
    <t>IC-SAT100 (Push to Talk)</t>
  </si>
  <si>
    <t>Missionlink Certus</t>
  </si>
  <si>
    <t>MCD Missionlink (Iridium)</t>
  </si>
  <si>
    <t>9502 (Two Piece)</t>
  </si>
  <si>
    <t>9502 (One Piece)</t>
  </si>
  <si>
    <t>EXPLORER 540</t>
  </si>
  <si>
    <t>EXPLORER 510</t>
  </si>
  <si>
    <t>EXPLORER 710</t>
  </si>
  <si>
    <t>EXPLORER 323</t>
  </si>
  <si>
    <t>EXPLORER 325</t>
  </si>
  <si>
    <t>EXPLORER 727</t>
  </si>
  <si>
    <t>MCD Voyager (Thuraya)</t>
  </si>
  <si>
    <t>Flexmove Terminal (Intelsat)</t>
  </si>
  <si>
    <t>Certus Vesselink</t>
  </si>
  <si>
    <t>SAILOR Fleet One</t>
  </si>
  <si>
    <t>SPOT Gen4</t>
  </si>
  <si>
    <t>inReach Mini 2</t>
  </si>
  <si>
    <t>inReach SE+</t>
  </si>
  <si>
    <t>inReach Explorer+</t>
  </si>
  <si>
    <t>GPSMAP66i</t>
  </si>
  <si>
    <t>GPSMAP86i</t>
  </si>
  <si>
    <t>Montana 700i</t>
  </si>
  <si>
    <t>Montana 750i</t>
  </si>
  <si>
    <t>Safeworker App</t>
  </si>
  <si>
    <t>SPOT Trace</t>
  </si>
  <si>
    <t>SmartOne C</t>
  </si>
  <si>
    <t>SmartOne Solar</t>
  </si>
  <si>
    <t>Rockfleet</t>
  </si>
  <si>
    <t>Iridium 9555 Vehicle Kit</t>
  </si>
  <si>
    <t>IsatPhone2 Vehicle Dock</t>
  </si>
  <si>
    <t>RAM Mount for SPOT Gen3/4</t>
  </si>
  <si>
    <t>IR-IR-HS-9575</t>
  </si>
  <si>
    <t>Iridium feature rich handset. Voice Calls. SMS. Email. Voicemail. IP65. GPS Tracking.  SOS.</t>
  </si>
  <si>
    <t>IR-IR-HS-9555</t>
  </si>
  <si>
    <t>Iridium entry level satellite phone.  Voice Calls. SMS. Email. Voicemail.</t>
  </si>
  <si>
    <t>IR-IR-TE-GO</t>
  </si>
  <si>
    <t>Smart satellite companion device.  Voice Calls. SMS. Email. Voicemail.  Apps.  Wifi to IOS and Android Smart Phones.</t>
  </si>
  <si>
    <t>IN-IN-HS-ISAT2</t>
  </si>
  <si>
    <t>Robust handset with long battery life. Voice Calls. SMS. Email. Voicemail. IP65. Programmable assistance button.</t>
  </si>
  <si>
    <t>IR-IR-HS-9575PTT</t>
  </si>
  <si>
    <t>Dual satellite phone and satellite enabled group communication device.  Global PTT capabilities.  Configurable talk groups.  GPS.  SOS.</t>
  </si>
  <si>
    <t>IC-PTT-HS</t>
  </si>
  <si>
    <t>Satellite enabled group communication device.  Low Latency. Built in Emergency Key.  Configurable talk groups. Short data message function.</t>
  </si>
  <si>
    <t>TL-IR-TE-ML350</t>
  </si>
  <si>
    <t>Military grade satellite terminal which supports 3 independent voice lines.  Apps and data sessions to 700 kbps down and 352 kbps up.  Email. Wifi Access Point for up to 5 users.  IP66.</t>
  </si>
  <si>
    <t>GC-IR-TE-MCDML</t>
  </si>
  <si>
    <t>Military grade satellite terminal within fully portable Pelican case which supports 3 independent voice lines. Apps and data sessions to 700 kbps down and 352 kbps up. Email. Wifi Access Point for up to 5 users. IP66.</t>
  </si>
  <si>
    <t>HU-IN-TE-9502-2</t>
  </si>
  <si>
    <t>Two piece modem and antenna.  IP connectivity to 448 kbps.  Suits SCADA and M2M applications.</t>
  </si>
  <si>
    <t>HU-IN-TE-9502-1</t>
  </si>
  <si>
    <t>Single outdoor modem and antenna unit. IP connectivity to 448 kbps. Suits SCADA and M2M Applications.</t>
  </si>
  <si>
    <t>CO-IN-TE-E540LTE</t>
  </si>
  <si>
    <t>Dual Mode BGAN M2M and Cellular Terminal. IP connectivity to 464 kbps.</t>
  </si>
  <si>
    <t>CO-IN-TE-E510</t>
  </si>
  <si>
    <t>BGAN Terminal connects your Android and IOS smartphones and tablets, with high quality voice and broadband up to 464 kbps</t>
  </si>
  <si>
    <t>CO-IN-TE-E710</t>
  </si>
  <si>
    <t>High speed ultra-portable satellite streaming BGAN terminal. Streaming rates over 600 kbps </t>
  </si>
  <si>
    <t>CO-IN-TE-E323</t>
  </si>
  <si>
    <t>Lowest profile BGAN on the move vehicular terminal. One piece integrated, switched beam with no moving parts. Data speeds up to 384 / 225 kbp, streaming to 64kbps</t>
  </si>
  <si>
    <t>CO-IN-TE-E325</t>
  </si>
  <si>
    <t>Cost-effective vehicular internet connectivity, video streaming, voice communication, email and even VPN access. Data speeds up to 384kbps standard IP and up to 128kbps streaming</t>
  </si>
  <si>
    <t>CO-IN-TE-E727</t>
  </si>
  <si>
    <t>GC-TH-TE-MCDVOYAGER</t>
  </si>
  <si>
    <t>Satellite broadband terminal within Pelican case delivering up to 444 kbps bandwidth and muiltple voice channels.  Supports multiple internet enabled devices simultaneously.</t>
  </si>
  <si>
    <t>Flat panel terminal designed for low profile installation on a vehicle.  The device connects to satellite networks and maintains communication while vehicle is moving.  Supports voice, text, data and web communications</t>
  </si>
  <si>
    <t>Highly compact and portable satellite terminal is designed for temporary/mobile use.  Antenna can be assisted or automated in connecting to the Satellite. Supports voice, text, data and web communications</t>
  </si>
  <si>
    <t>TL-IR-TE-VL350</t>
  </si>
  <si>
    <t>Satellite terminal suitable for large fleets and single vessels.  Supports 3 independent voice lines, Apps and data sessions to 700 kbps down and 352 kbps up.  Email. Wifi Access Point for up to 5 users.  IP66.</t>
  </si>
  <si>
    <t>CO-IN-TE-SLF1</t>
  </si>
  <si>
    <t>Ideal satellite terminal for small to mid-size leisure and fishing boat users.  Voice Calls, SMS and Internet connectivity to 150 kbps</t>
  </si>
  <si>
    <t>GS-GS-TE-SPT4</t>
  </si>
  <si>
    <t>SPOT is a compact, rugged handheld personnel tracker that supports location tracking and OH&amp;S Sked reporting as well as help and duress functions.</t>
  </si>
  <si>
    <t>GR-TT-TE-INMINI</t>
  </si>
  <si>
    <t xml:space="preserve">Track, locate and communicate (two-way) when out of mobile coverage. With Pivotel Tracertrak, the Garmin inReach provides a tracking, monitoring and exception management system to help achieve the highest standard in remote worker safety compliance. </t>
  </si>
  <si>
    <t>GR-TT-TE-INSEPLS</t>
  </si>
  <si>
    <t>GR-TT-TE-INEXPLS</t>
  </si>
  <si>
    <t>GR-TT-TE-66I</t>
  </si>
  <si>
    <t>GR-TT-TE-86I</t>
  </si>
  <si>
    <t>GR-TT-TE-MONTANA700I</t>
  </si>
  <si>
    <t>GR-TT-TE-MONTANA750I</t>
  </si>
  <si>
    <t>PRD1990</t>
  </si>
  <si>
    <t>The Tracertrak SafeWorker™ App enables an organisation's smartphones to operate as fully featured remote worker safety tools. The App provides SOS alert with location, one touch worker check-in with in-app reminders, 2-way logged messaging between remote workers and the office and tracking so during a workplace safety incident you know where to search.</t>
  </si>
  <si>
    <t>GS-GS-TE-ST</t>
  </si>
  <si>
    <t>Compact, low cost asset tracking and motion alert device. This tiny, lightweight device is simple to install and when used with Pivotel Tracertrak gives full visibility of asset location as well as alerting the user to any unauthorised movement.</t>
  </si>
  <si>
    <t>GS-TT-TE-S1C</t>
  </si>
  <si>
    <t>Capable &amp; cost effective Asset Tracking device. Runs for up to 500 days on a single set of batteries and supports location tracking and two independent alarm inputs. Used with Pivotel Tracertrak, SmartOne C provides a low cost solution for tracking remote assets and monitoring external alarms.</t>
  </si>
  <si>
    <t>GS-TT-TE-S1S</t>
  </si>
  <si>
    <t>Rugged, solar battery powered device designed for remote asset tracking and monitoring. Used with Pivotel Tracertrak, SmartOne Solar units provide a low cost solution to track remote assets and monitor the status of remote equipment.</t>
  </si>
  <si>
    <t>Rugged vessel monitoring system (VMS) that can automatically transmit locations. Supplied with antenna cable and deck mount (optional pole mount available at extra cost).  Can be used with Pivotel Tracertrak.</t>
  </si>
  <si>
    <t>PS-IR-HFBDL-9555</t>
  </si>
  <si>
    <t>Fully integrated cradle with power and handsfree audio via base.  Includes Ext Magnetic Mount Antenna. Ideal for boats, vehicle and aircraft.</t>
  </si>
  <si>
    <t>BM-IN-HF-ISDDAM2</t>
  </si>
  <si>
    <t>IsatDock2 Drive Hands Free Car Kit (incl. Mag Active Antenna +6m cable kit + IsatDock2 adapter) for IsatPhone 2</t>
  </si>
  <si>
    <t>RM-GS-TEMT-WS-SPT3</t>
  </si>
  <si>
    <t>Standard windscreen RAM Mount - composite mount with suction cup base.</t>
  </si>
  <si>
    <t>https://www.pivotel.com.au/products/iridium-extreme/</t>
  </si>
  <si>
    <t>https://www.pivotel.com.au/products/iridium-9555/</t>
  </si>
  <si>
    <t>https://www.pivotel.com.au/products/iridium-go/</t>
  </si>
  <si>
    <t>https://www.pivotel.com.au/products/inmarsat-isatphone2/</t>
  </si>
  <si>
    <t>https://www.pivotel.com.au/products/iridium-extreme-ptt/</t>
  </si>
  <si>
    <t>https://www.pivotel.com.au/products/icom-ic-sat100/</t>
  </si>
  <si>
    <t>https://www.pivotel.com.au/solutions/iridium-data-solutions/</t>
  </si>
  <si>
    <t>https://www.pivotel.com.au/products/hughes-9502-two-piece/</t>
  </si>
  <si>
    <t>https://www.pivotel.com.au/products/hughes-9502-one-piece/</t>
  </si>
  <si>
    <t>https://www.pivotel.com.au/products/cobham-explorer-540/</t>
  </si>
  <si>
    <t>https://www.pivotel.com.au/products/bgan-cobham-explorer-510-portable/</t>
  </si>
  <si>
    <t>https://www.pivotel.com.au/products/bgan-cobham-explorer-710-portable/</t>
  </si>
  <si>
    <t>https://www.pivotel.com.au/products/bgan-cobham-explorer-323/</t>
  </si>
  <si>
    <t>https://www.pivotel.com.au/products/bgan-cobham-explorer-325-vehicular/</t>
  </si>
  <si>
    <t>https://www.pivotel.com.au/products/bgan-cobham-explorer-727-vehicular/</t>
  </si>
  <si>
    <t>https://www.pivotel.com.au/products/thales-vesselink-terminal/</t>
  </si>
  <si>
    <t>https://www.pivotel.com.au/products/fleet-one/</t>
  </si>
  <si>
    <t>https://www.tracertrak.com.au/products/spot-gen4/</t>
  </si>
  <si>
    <t>https://www.tracertrak.com.au/products/inreach-mini-2/</t>
  </si>
  <si>
    <t>https://www.tracertrak.com.au/products/inreach-se-plus/</t>
  </si>
  <si>
    <t>https://www.tracertrak.com.au/products/inreach-explorer-plus/</t>
  </si>
  <si>
    <t>https://www.tracertrak.com.au/products/gpsmap-66i/</t>
  </si>
  <si>
    <t>https://www.tracertrak.com.au/products/gpsmap-86i/</t>
  </si>
  <si>
    <t>https://www.tracertrak.com.au/products/montana-700i/</t>
  </si>
  <si>
    <t>https://www.tracertrak.com.au/products/montana-750i/</t>
  </si>
  <si>
    <t>https://www.tracertrak.com.au/products/tracertrak-safeworker-app/</t>
  </si>
  <si>
    <t>https://www.tracertrak.com.au/products/spot-trace/</t>
  </si>
  <si>
    <t>https://www.tracertrak.com.au/products/smartone-c/</t>
  </si>
  <si>
    <t>https://www.tracertrak.com.au/products/smartone-solar/</t>
  </si>
  <si>
    <t>https://www.tracertrak.com.au/rockfleet/</t>
  </si>
  <si>
    <t>Timeframes and costs for delivery of Hardware such as mobile and satellite devices.</t>
  </si>
  <si>
    <t>Timeframes for delivery of SIM Cards for mobile and satellite.</t>
  </si>
  <si>
    <t xml:space="preserve">2 to 7 </t>
  </si>
  <si>
    <t xml:space="preserve">4 to 9 </t>
  </si>
  <si>
    <t xml:space="preserve">7 to 9 </t>
  </si>
  <si>
    <t>Telstra has implemented a national standard distribution approach for the supply of hardware, with delivery timeframes as follows:
1.	Perth Metropolitan Area:  2-7 Business Days 
2.	Regional Locations:         4-9 Business Days 
3.	Remote Locations:           7-9 Business Days</t>
  </si>
  <si>
    <t>iOS16</t>
  </si>
  <si>
    <t>Not in box</t>
  </si>
  <si>
    <t>A2783 </t>
  </si>
  <si>
    <t>1335 x 750</t>
  </si>
  <si>
    <t>Cellular (4G)</t>
  </si>
  <si>
    <t>A2633 </t>
  </si>
  <si>
    <t>Super Retina XDR display</t>
  </si>
  <si>
    <t>2532 x 1170</t>
  </si>
  <si>
    <t>A2403 </t>
  </si>
  <si>
    <t>Apple A14 Bionic</t>
  </si>
  <si>
    <t>A2882 </t>
  </si>
  <si>
    <t>5-core GPU</t>
  </si>
  <si>
    <t>2778 x 1284</t>
  </si>
  <si>
    <t>2556 x 1179</t>
  </si>
  <si>
    <t>2796 x 1290</t>
  </si>
  <si>
    <t>Octa-Core</t>
  </si>
  <si>
    <t>Android</t>
  </si>
  <si>
    <t>Android 12</t>
  </si>
  <si>
    <t>Octa-core </t>
  </si>
  <si>
    <t>Dynamic AMOLED 2X</t>
  </si>
  <si>
    <t>2340 x 1080</t>
  </si>
  <si>
    <t>Super AMOLED</t>
  </si>
  <si>
    <t>1080 x 2400</t>
  </si>
  <si>
    <t>Mali-G68</t>
  </si>
  <si>
    <t>TFT</t>
  </si>
  <si>
    <t>SM-G736B</t>
  </si>
  <si>
    <t>Adreno 642L</t>
  </si>
  <si>
    <t>Infinity Display</t>
  </si>
  <si>
    <t xml:space="preserve">2408 x 1080 </t>
  </si>
  <si>
    <t>Octa-core</t>
  </si>
  <si>
    <t>IPS LCD</t>
  </si>
  <si>
    <t>Android 13</t>
  </si>
  <si>
    <t>A2568 </t>
  </si>
  <si>
    <t>A15 Bionic Chip</t>
  </si>
  <si>
    <t>5-Core GPU</t>
  </si>
  <si>
    <t>Liquid Retina display</t>
  </si>
  <si>
    <t>2266 x 1488</t>
  </si>
  <si>
    <t>Liquid Retina display</t>
  </si>
  <si>
    <t>A2604 </t>
  </si>
  <si>
    <t>A13 Bionic Chip</t>
  </si>
  <si>
    <t>4-Core GPU</t>
  </si>
  <si>
    <t>Retina display</t>
  </si>
  <si>
    <t>2160 x 1620</t>
  </si>
  <si>
    <t>2360-by-1640</t>
  </si>
  <si>
    <t>A2757</t>
  </si>
  <si>
    <t>APPLE IPAD GEN 10 64GB BLUE</t>
  </si>
  <si>
    <t>A14 Bionic chip</t>
  </si>
  <si>
    <t>APPLE IPAD GEN 10 256GB BLUE</t>
  </si>
  <si>
    <t>2960 x 1848</t>
  </si>
  <si>
    <t>2800 x 1752</t>
  </si>
  <si>
    <t>2560 x 1600</t>
  </si>
  <si>
    <t>1920 x 1200</t>
  </si>
  <si>
    <t>TFT LCD</t>
  </si>
  <si>
    <t>100250629 </t>
  </si>
  <si>
    <t>MR6110</t>
  </si>
  <si>
    <t>Qualcomm SDX62</t>
  </si>
  <si>
    <t>PC &amp; MAC</t>
  </si>
  <si>
    <t>LCD Touch Screen </t>
  </si>
  <si>
    <t>MR6500</t>
  </si>
  <si>
    <t>Qualcomm SDX65</t>
  </si>
  <si>
    <t>Catalog update to v1.1, added accessories sheet for Panel 1.</t>
  </si>
  <si>
    <t>Accessories List - Panel 1 (Mobile)</t>
  </si>
  <si>
    <t>i0S 15.7</t>
  </si>
  <si>
    <t>Apple A13 Bionic</t>
  </si>
  <si>
    <t>iOS 13</t>
  </si>
  <si>
    <t>Liquid Retina HD Display</t>
  </si>
  <si>
    <t>1792 x 829</t>
  </si>
  <si>
    <t>iOS 16</t>
  </si>
  <si>
    <t>Super Retina XDR Display</t>
  </si>
  <si>
    <t>Apple GPU 
(5-core graphics)</t>
  </si>
  <si>
    <t>Apple A16 Bionic</t>
  </si>
  <si>
    <t>Yes</t>
  </si>
  <si>
    <t>4G</t>
  </si>
  <si>
    <t>Exynos 9611 Octa-Core</t>
  </si>
  <si>
    <t>Android 11</t>
  </si>
  <si>
    <t>4050mAh</t>
  </si>
  <si>
    <t>Super AMOLED Display</t>
  </si>
  <si>
    <t>No</t>
  </si>
  <si>
    <t>4860mAh</t>
  </si>
  <si>
    <t>FHD+ Super AMOLED Display</t>
  </si>
  <si>
    <t>5000mAh</t>
  </si>
  <si>
    <t>4500mAh</t>
  </si>
  <si>
    <t>Adreno 730</t>
  </si>
  <si>
    <t>3700mAh</t>
  </si>
  <si>
    <t>Hisilicon Balong 765</t>
  </si>
  <si>
    <t>n/a</t>
  </si>
  <si>
    <t>LCD</t>
  </si>
  <si>
    <t>ARM v7</t>
  </si>
  <si>
    <t>2000mAh</t>
  </si>
  <si>
    <t>MU5001 5G</t>
  </si>
  <si>
    <t>Qualcomm SDX55</t>
  </si>
  <si>
    <t>iOS, Android, Windows</t>
  </si>
  <si>
    <t>320 x 240</t>
  </si>
  <si>
    <t>Cellular 5G</t>
  </si>
  <si>
    <t>11200mAh</t>
  </si>
  <si>
    <t>64GB Grey</t>
  </si>
  <si>
    <t>7040mAh</t>
  </si>
  <si>
    <t>Apple GPU (4-Core  graphics)</t>
  </si>
  <si>
    <t>iPadOS 15</t>
  </si>
  <si>
    <t>Retina Display</t>
  </si>
  <si>
    <t>8557mAh</t>
  </si>
  <si>
    <t>iPadOS</t>
  </si>
  <si>
    <t>Liquid Retina Display</t>
  </si>
  <si>
    <t>no</t>
  </si>
  <si>
    <t>Apple M1</t>
  </si>
  <si>
    <t>Apple GPU (8-Core  graphics)</t>
  </si>
  <si>
    <t>2360 x 1640</t>
  </si>
  <si>
    <t>Apple A12X Bionic</t>
  </si>
  <si>
    <t>Apple GPU (7-Core  graphics)</t>
  </si>
  <si>
    <t>iPadOS 15.7</t>
  </si>
  <si>
    <t>1668 x 2388</t>
  </si>
  <si>
    <t>7812mAh</t>
  </si>
  <si>
    <t>28.65wH</t>
  </si>
  <si>
    <t>Apple M2</t>
  </si>
  <si>
    <t>Apple GPU (10-Core  graphics)</t>
  </si>
  <si>
    <t>iPadOS 16</t>
  </si>
  <si>
    <t>Liquid Retina XDR Display</t>
  </si>
  <si>
    <t>2732 x 2048</t>
  </si>
  <si>
    <t>WatchOS</t>
  </si>
  <si>
    <t>49mm</t>
  </si>
  <si>
    <t>Retina LTPO OLED</t>
  </si>
  <si>
    <t>45mm</t>
  </si>
  <si>
    <t>41mm</t>
  </si>
  <si>
    <t>APPLE 20W USB-C POWER ADAPTER</t>
  </si>
  <si>
    <t>SAMSUNG 25W TRAVEL ADAPTOR BLACK</t>
  </si>
  <si>
    <t>CYGNETT</t>
  </si>
  <si>
    <t>OTTERBOX</t>
  </si>
  <si>
    <t>OTTER IPHONE 14 REACT CLEAR CASE + GLASS BUNDLE</t>
  </si>
  <si>
    <t>OTTER IPHONE 13 REACT CLR CASE + TRUSTED GLASS BUN</t>
  </si>
  <si>
    <t xml:space="preserve">OTTER IPHONE 12/PRO REACT CLR CAS + TRUSTED GLASS BUN       </t>
  </si>
  <si>
    <t>OTTER IPH 7/8/SE2 REACT CAS CLR + GLASS</t>
  </si>
  <si>
    <t>OTTER SAM GALAXY S22 REACT CASE &amp; FILM</t>
  </si>
  <si>
    <t>Power - Apple AC Wall Charger 20W with USB-C input - High Output 20w (MHJ93X/A)</t>
  </si>
  <si>
    <t>Case - 3SIXT Pureflex Clear case for iPhone 13 Pro (3S-2187)</t>
  </si>
  <si>
    <t>Case - Otterbox Symmetry iPhone 12 mini and 13 mini (77-83474)</t>
  </si>
  <si>
    <t>Keyboard / Cover - Smart Keyboard Folio for iPad 9th Gen (MX3L2ZA/A)</t>
  </si>
  <si>
    <t>Apple AirPods 2 with Lightning Case (MV7N2ZA/A)</t>
  </si>
  <si>
    <t>Apple Airpods 3 with Lightning Case (MPNY3ZA/A)</t>
  </si>
  <si>
    <t>Apple Airpods 3 with Magsafe Case (MME73ZA/A)</t>
  </si>
  <si>
    <t>Apple EarPods with Lightning Connector (MMTN2FE/A)</t>
  </si>
  <si>
    <t>Compatability</t>
  </si>
  <si>
    <t>Compatible with charging cables that have USB-C on one end</t>
  </si>
  <si>
    <t>Compatible with Adapters that have USB-C input, and all iPhone and iPad 9th Gen</t>
  </si>
  <si>
    <t>iPhone 12 mini and 13 mini</t>
  </si>
  <si>
    <t>iPad 9th Gen</t>
  </si>
  <si>
    <t>All iPhones</t>
  </si>
  <si>
    <t>End of Life</t>
  </si>
  <si>
    <t>Galaxy Tab Active4 Pro</t>
  </si>
  <si>
    <t>7600mAh</t>
  </si>
  <si>
    <t>Panel 1 - Accessories</t>
  </si>
  <si>
    <t>Version:</t>
  </si>
  <si>
    <t>Last Uploaded</t>
  </si>
  <si>
    <r>
      <t xml:space="preserve">List of common accessories for use with </t>
    </r>
    <r>
      <rPr>
        <b/>
        <sz val="10"/>
        <rFont val="Arial"/>
        <family val="2"/>
      </rPr>
      <t xml:space="preserve">Panel 1 (Mobile) </t>
    </r>
    <r>
      <rPr>
        <sz val="10"/>
        <rFont val="Arial"/>
        <family val="2"/>
      </rPr>
      <t>Hardware devices available from CUA Contractors, meeting or exceeding minimum Discounts.</t>
    </r>
  </si>
  <si>
    <r>
      <t xml:space="preserve">List of common </t>
    </r>
    <r>
      <rPr>
        <b/>
        <sz val="10"/>
        <rFont val="Arial"/>
        <family val="2"/>
      </rPr>
      <t>Panel 1 (Mobile)</t>
    </r>
    <r>
      <rPr>
        <sz val="10"/>
        <rFont val="Arial"/>
        <family val="2"/>
      </rPr>
      <t xml:space="preserve"> devices available from CUA Contractors, meeting or exceeding minimum Discounts.</t>
    </r>
  </si>
  <si>
    <t>S918B</t>
  </si>
  <si>
    <t>Adreno 740</t>
  </si>
  <si>
    <t>1080x2340</t>
  </si>
  <si>
    <t>SAMSUNG GLXY S23 ULTRA 5G 256GB BLACK (Enterprise Edition)</t>
  </si>
  <si>
    <t>1440x3080</t>
  </si>
  <si>
    <t>1080x2408</t>
  </si>
  <si>
    <t>iPhone SE</t>
  </si>
  <si>
    <t>iPhone 11</t>
  </si>
  <si>
    <t>Galaxy XCover6 Pro</t>
  </si>
  <si>
    <t>Qualcomm SDM 778G</t>
  </si>
  <si>
    <t>PLS LCD</t>
  </si>
  <si>
    <t>1080 x 2408</t>
  </si>
  <si>
    <t>Galaxy S22 Enterprise Edition</t>
  </si>
  <si>
    <t xml:space="preserve"> White</t>
  </si>
  <si>
    <t>M6 Nighthawk</t>
  </si>
  <si>
    <t>MF971RS4 (Optus Portable Modem)</t>
  </si>
  <si>
    <t>iPad (10th  Gen)</t>
  </si>
  <si>
    <t>LED</t>
  </si>
  <si>
    <t>512GB Space Grey</t>
  </si>
  <si>
    <t>Galaxy S23 Ultra</t>
  </si>
  <si>
    <t>Nighthawk M6</t>
  </si>
  <si>
    <t>Nighthawk M6 Pro</t>
  </si>
  <si>
    <t>Update Optus, add model number to Telstra Panel 1</t>
  </si>
  <si>
    <t>IOT Wireless Modem / Router</t>
  </si>
  <si>
    <t xml:space="preserve">Sierra WIRELESS </t>
  </si>
  <si>
    <t xml:space="preserve">5G Router XR80 </t>
  </si>
  <si>
    <t xml:space="preserve">SWI 1104791 </t>
  </si>
  <si>
    <t>5G Router XR80 includes 1 year Airlink Complete The supercharged AirLink XR80 is optimized for fixed and mobile applications. The available dual-5G cellular radio and 5×4 MU MIMO 6 delivers flexibility for customized configurations.</t>
  </si>
  <si>
    <t xml:space="preserve">5G Router Wifi XR80 </t>
  </si>
  <si>
    <t xml:space="preserve">SWI 1104787 </t>
  </si>
  <si>
    <t>5G Router Wifi XR80 includes 1 year Airlink Complete The supercharged AirLink XR80 is optimized for fixed and mobile applications. The available dual-5G cellular radio and 5×4 MU MIMO Wi-Fi 6 delivers flexibility for customized configurations.</t>
  </si>
  <si>
    <t>MP70 Wifi</t>
  </si>
  <si>
    <t>SWI 1104074</t>
  </si>
  <si>
    <t>MP70 Wifi Includes first year of network management and support with AirLink Complete. Offers high performance vehicle area network</t>
  </si>
  <si>
    <t>RV50X</t>
  </si>
  <si>
    <t>SWI 1103045</t>
  </si>
  <si>
    <t>RV50X LTE performance at 2G power consumption
Provides connectivity via Ethernet, Serial and USB Dual-SIM functionality to enable automatic failover between SIMs. Includes first year of network management and support with AirLink Complete.</t>
  </si>
  <si>
    <t>RV55 Wifi</t>
  </si>
  <si>
    <t>SWI 1104331</t>
  </si>
  <si>
    <t>RV55 The AirLink® RV55 delivers LTE  connectivity for vehicles and remote fixed assets operating in harsh environments. With ultra-low power consumption, the RV55 is ideal for solar/battery powered installations.  Connect your field workers and devices with flexible dual Wi-Fi, and ethernet</t>
  </si>
  <si>
    <t xml:space="preserve">Peplink </t>
  </si>
  <si>
    <t>MAX Transit Duo Pro Cat 7</t>
  </si>
  <si>
    <t xml:space="preserve">MAX-TST-PRO-DUO-LTEA-E-T-PRM </t>
  </si>
  <si>
    <t>MAX Transit Duo Pro Cat 7  -includes 1-year PrimeCare Speed Fusion capabilities with 4 sim card slots with SpeedFusion Hot Failover</t>
  </si>
  <si>
    <t>MAX Transit Duo Pro Cat 12</t>
  </si>
  <si>
    <t xml:space="preserve">MAX-TST-PRO-DUO-LTEA-D-T-PRM </t>
  </si>
  <si>
    <t>MAX Transit Duo Pro Cat 12  -includes 1-year PrimeCare Speed Fusion capabilities with 2 sim card slots with SpeedFusion Hot Failover</t>
  </si>
  <si>
    <t>MAX BR1 Pro 5G</t>
  </si>
  <si>
    <t xml:space="preserve">MAX-BR1-PRO-5GD-T-PRM </t>
  </si>
  <si>
    <t>MAX BR1 Pro 5G  -includes 1-year PrimeCare 5G LTE Speed Fusion capabilities with 2 sim card slots with SpeedFusion Hot Failover, Bandwidth bonding and 1gbps Router throughput</t>
  </si>
  <si>
    <t>MAX BR2 Pro 5G</t>
  </si>
  <si>
    <t xml:space="preserve">MAX-BR2-PRO-5GD-T-PRM </t>
  </si>
  <si>
    <t>MAX BR2 Pro 5G  -includes 1-year PrimeCare 5G LTE Speed Fusion capabilities with 4 sim card slots with SpeedFusion Hot Failover , Bandwidth bonding and 1gbps Router throughput</t>
  </si>
  <si>
    <t xml:space="preserve">IOT Device </t>
  </si>
  <si>
    <t xml:space="preserve">Captis </t>
  </si>
  <si>
    <t>Pulse Lite Internal Antenna</t>
  </si>
  <si>
    <t>CAPT-PUL-IA</t>
  </si>
  <si>
    <t>Pulse Lite Internal Antenna 2 digital inputs IP68
Alarming/Fast logging
Internal antenna only
COTA/FOTA</t>
  </si>
  <si>
    <t>Pulse Lite External Antenna</t>
  </si>
  <si>
    <t>CAPT-PUL-EA</t>
  </si>
  <si>
    <t>Pulse Lite External Antenna 2 digital inputs IP68
Alarming/Fast logging
External antenna option
COTA/FOTA</t>
  </si>
  <si>
    <t>Multi v1.2</t>
  </si>
  <si>
    <t>CAPT-MUL-V1.2</t>
  </si>
  <si>
    <t>Multi v1.2 Pulse/Digital Inputs (2) - Switch and Pulse Modes: -48v to 48vMax Pulse Rate: 1000Hz
Digital Outputs (1) - 12V 1.0A, Solid State Relay
Analog Input 1 - 0-10V
Analog Input 2 - 4-20Ma
Serial Inputs (1) - RS232/RS485, Modbus RTU
1-Wire Channels (1) - Temperature/Humidity Sensors
Sensor Power Outputs (2) - 5VDC, 100mA / 12A VDC, 40mA
Protocols - MQTT, MQTTS ip rATED ip68</t>
  </si>
  <si>
    <t>Track and Monitor</t>
  </si>
  <si>
    <t>Cat M1 Solar Tracking Unit</t>
  </si>
  <si>
    <t>TT603-LM0Q-TE</t>
  </si>
  <si>
    <t>Cat M1 Solar Tracking Unit- Ruggedised IoT device designed to track high value, non-powered assets as part of a Telstra Track and Monitor solution.Tracking frequency - 1 track/minute when moving and 1 track every 4 hours when stationary. Battery life - ~4 months per solar chargeMonthly Subscription Fee is additional</t>
  </si>
  <si>
    <t>Cat M1 Tracking Unit</t>
  </si>
  <si>
    <t>TLS-4102G</t>
  </si>
  <si>
    <t>Cat M1 Tracking Unit Ruggedised IoT device designed to track non-powered assets as part of a Telstra Track and Monitor solution. Monthly Subscription Fee is additional</t>
  </si>
  <si>
    <t>5G LTE</t>
  </si>
  <si>
    <t>1 Year</t>
  </si>
  <si>
    <t xml:space="preserve">Telstra's list price is based upon the manufacturers reccomended retail price, which is subject to change. </t>
  </si>
  <si>
    <t>LTE</t>
  </si>
  <si>
    <t>NB IOT, CAT M1, LTE</t>
  </si>
  <si>
    <t xml:space="preserve">5 Years </t>
  </si>
  <si>
    <t xml:space="preserve">CAT M1 (LTE) </t>
  </si>
  <si>
    <t>CAT M1 (LTE) and Bluetooth</t>
  </si>
  <si>
    <t>Sierra Wireless</t>
  </si>
  <si>
    <t>Verge</t>
  </si>
  <si>
    <t>IOT Accessories</t>
  </si>
  <si>
    <t>Volume discount orders are POA and impacted by stock levels and manufacturer promotional pricing as/if applicable.</t>
  </si>
  <si>
    <t>Update Telstra to add IoT Hardware</t>
  </si>
  <si>
    <t>Rl</t>
  </si>
  <si>
    <t>Telstra new pricing added</t>
  </si>
  <si>
    <t>Panel 2 - Device &amp; Accessories</t>
  </si>
  <si>
    <t>Add Starlink, update Panel 2 sheet.</t>
  </si>
  <si>
    <t>Antenna / Portable Terminal</t>
  </si>
  <si>
    <t>Starlink</t>
  </si>
  <si>
    <t>Flat High Performance Kit (includes wedge mount)</t>
  </si>
  <si>
    <t>With a wide field of view and enhanced GPS capabilities, the Pivotel Starlink Flat High Performance can connect to more satellites, allowing for consistent connectivity on the go. The hardware is designed for permanent installation on your vehicle or vessell and is resilient in harsh environments. Ideal for mobile businesses and public sector use cases, including trucking, buses, shuttles, and emergency response. Available on land and/or Maritime.</t>
  </si>
  <si>
    <t xml:space="preserve">Pivotel may provide further discounts to Customers upon application for large volume* orders. Indicatively, Pivotel would expect 50 devices as a minimum for volume discounts, however there are no set volumes. </t>
  </si>
  <si>
    <t>SL-SL-ACC-CBL25MPOE</t>
  </si>
  <si>
    <t>SL-SL-ACC-PIPE_ADPTF</t>
  </si>
  <si>
    <t>SL-SL-ACC-PIPE_ADPT</t>
  </si>
  <si>
    <t>SL-SL-ACC-ETH_ADPT</t>
  </si>
  <si>
    <t>SL-SL-ACC-PS</t>
  </si>
  <si>
    <t>SL-SL-ACC-WEDGEMOUNT</t>
  </si>
  <si>
    <t>SL-SL-ACC-FLASHMNT</t>
  </si>
  <si>
    <t>SL-SL-ACC-LWALLMNT</t>
  </si>
  <si>
    <t>SL-SL-ACC-SWALLMNT</t>
  </si>
  <si>
    <t>SL-SL-ACC-GPOLEMNT</t>
  </si>
  <si>
    <t>SL-SL-ACC-PIVOTMNT</t>
  </si>
  <si>
    <t>SL-SL-ACC-RIDGEMNT</t>
  </si>
  <si>
    <t>SL-SL-ACC-MAS_ROUT</t>
  </si>
  <si>
    <t>SL-SL-ACC-CBL_ROUT</t>
  </si>
  <si>
    <t>SL-SL-ACC-CABLE2M</t>
  </si>
  <si>
    <t>SL-SL-ACC-CABLE30M</t>
  </si>
  <si>
    <t>SL-SL-ACC-CBL5M_ETH</t>
  </si>
  <si>
    <t>SL-SL-ACC-CBL30M_ETH</t>
  </si>
  <si>
    <t>SL-SL-ACC-CBL0M5POEF</t>
  </si>
  <si>
    <t>SL-SL-ACC-CBL8MPOEF</t>
  </si>
  <si>
    <t>SL-SL-ACC-CBL25MPOEF</t>
  </si>
  <si>
    <t>Standard HP Starlink POE Cable 25m</t>
  </si>
  <si>
    <t>Flat High Performance Pipe Adapter</t>
  </si>
  <si>
    <t>Standard High Performance Pipe Adapter</t>
  </si>
  <si>
    <t>Ethernet Adapter</t>
  </si>
  <si>
    <t>Power Supply</t>
  </si>
  <si>
    <t>Wedge Mount (spare)</t>
  </si>
  <si>
    <t>Flashing Mount</t>
  </si>
  <si>
    <t>Long Wall Mount</t>
  </si>
  <si>
    <t>Short Wall Mount</t>
  </si>
  <si>
    <t>Ground Pole Mount</t>
  </si>
  <si>
    <t>Pivot Mount</t>
  </si>
  <si>
    <t>Ridgeline Mount Kit</t>
  </si>
  <si>
    <t>Masonary Routing Kit</t>
  </si>
  <si>
    <t>Cable Routing Kit</t>
  </si>
  <si>
    <t>HP Starlink Router Cable 2m</t>
  </si>
  <si>
    <t>HP Starlink Router Cable 30m</t>
  </si>
  <si>
    <t>HP Starlink Ethernet Cable 5m</t>
  </si>
  <si>
    <t>HP Starlink Ethernet Cable 30m</t>
  </si>
  <si>
    <t>Flat HP Starlink POE Cable 0.5m</t>
  </si>
  <si>
    <t>Flat HP Starlink POE Cable 8m</t>
  </si>
  <si>
    <t>Flat HP Starlink POE Cable 25m</t>
  </si>
  <si>
    <r>
      <t>List of common</t>
    </r>
    <r>
      <rPr>
        <b/>
        <sz val="10"/>
        <rFont val="Arial"/>
        <family val="2"/>
      </rPr>
      <t xml:space="preserve"> Panel 2 (Satellite)</t>
    </r>
    <r>
      <rPr>
        <sz val="10"/>
        <rFont val="Arial"/>
        <family val="2"/>
      </rPr>
      <t xml:space="preserve"> devices &amp; accessories available from CUA Contractors, meeting or exceeding minimum Discounts.</t>
    </r>
  </si>
  <si>
    <t>APPLE IPHONE 15 128GB 5G BLACK</t>
  </si>
  <si>
    <t>APPLE IPHONE 15 256GB 5G BLACK</t>
  </si>
  <si>
    <t>iOS 17</t>
  </si>
  <si>
    <t>iPhone 15</t>
  </si>
  <si>
    <t>iPhone 15 Plus</t>
  </si>
  <si>
    <t>iPhone 15 Pro</t>
  </si>
  <si>
    <t>iPhone 15 Pro Max</t>
  </si>
  <si>
    <t>Update iPhone Pricing for Telstra. Adding 15s and legacy price reductions.</t>
  </si>
  <si>
    <r>
      <t xml:space="preserve">This worksheet: </t>
    </r>
    <r>
      <rPr>
        <sz val="12"/>
        <rFont val="Arial"/>
        <family val="2"/>
      </rPr>
      <t xml:space="preserve"> Includes all minimum discounts applicable to either </t>
    </r>
    <r>
      <rPr>
        <b/>
        <sz val="12"/>
        <rFont val="Arial"/>
        <family val="2"/>
      </rPr>
      <t xml:space="preserve">direct purchases </t>
    </r>
    <r>
      <rPr>
        <sz val="12"/>
        <rFont val="Arial"/>
        <family val="2"/>
      </rPr>
      <t xml:space="preserve">or quotes. 
Discounts at the Order level must </t>
    </r>
    <r>
      <rPr>
        <u/>
        <sz val="12"/>
        <rFont val="Arial"/>
        <family val="2"/>
      </rPr>
      <t>meet or exceed</t>
    </r>
    <r>
      <rPr>
        <sz val="12"/>
        <rFont val="Arial"/>
        <family val="2"/>
      </rPr>
      <t xml:space="preserve"> minimum discounts specified on this worksheet.</t>
    </r>
    <r>
      <rPr>
        <b/>
        <sz val="12"/>
        <rFont val="Arial"/>
        <family val="2"/>
      </rPr>
      <t xml:space="preserve">
</t>
    </r>
    <r>
      <rPr>
        <sz val="12"/>
        <rFont val="Arial"/>
        <family val="2"/>
      </rPr>
      <t xml:space="preserve">Lists of commonly sold devices are provided on the </t>
    </r>
    <r>
      <rPr>
        <b/>
        <sz val="12"/>
        <rFont val="Arial"/>
        <family val="2"/>
      </rPr>
      <t>"1_Devices"</t>
    </r>
    <r>
      <rPr>
        <sz val="12"/>
        <rFont val="Arial"/>
        <family val="2"/>
      </rPr>
      <t xml:space="preserve"> (Panel 1) and "</t>
    </r>
    <r>
      <rPr>
        <b/>
        <sz val="12"/>
        <rFont val="Arial"/>
        <family val="2"/>
      </rPr>
      <t xml:space="preserve">2_Devices" </t>
    </r>
    <r>
      <rPr>
        <sz val="12"/>
        <rFont val="Arial"/>
        <family val="2"/>
      </rPr>
      <t>(Panel 2) worksheets in accordance with the minimum discounts specified on this sheet.</t>
    </r>
  </si>
  <si>
    <t>Foldable Dynamic AMOLED 2X</t>
  </si>
  <si>
    <t>2640 x 1080</t>
  </si>
  <si>
    <t>256GB Graphite</t>
  </si>
  <si>
    <t>128GB Obsidian</t>
  </si>
  <si>
    <t>256GB Obsidian</t>
  </si>
  <si>
    <t>Mali-G68 MP2</t>
  </si>
  <si>
    <t>2408 x 1080</t>
  </si>
  <si>
    <t>Galaxy Tab S9</t>
  </si>
  <si>
    <t>Adreno 740</t>
  </si>
  <si>
    <t>8400mAh</t>
  </si>
  <si>
    <t>256GB Grey</t>
  </si>
  <si>
    <t>Galaxy Tab S9+</t>
  </si>
  <si>
    <t>10090mAh</t>
  </si>
  <si>
    <t>512GB Grey</t>
  </si>
  <si>
    <t>Galaxy Tab S9 Ultra</t>
  </si>
  <si>
    <t>Min Discount from List price (%)</t>
  </si>
  <si>
    <t>Update iPhone Pricing for Optus. Adding 15s and legacy price reductions.</t>
  </si>
  <si>
    <t>Case - ZAGG iPhone SE Crystal Case Clear</t>
  </si>
  <si>
    <t>Case - Pelican Adventurer case for iPhone 11</t>
  </si>
  <si>
    <t>Case - Tech21 Clear case for iPhone 13</t>
  </si>
  <si>
    <t>Case - Pelican Ranger for iPhone 12</t>
  </si>
  <si>
    <t>Case - CYGNETT iPhone 14 Ecoshield clear case</t>
  </si>
  <si>
    <t>Case - CYGNETT iPhone 14 Plus Ecoshield clear case</t>
  </si>
  <si>
    <t>Case - CYGNETT iPhone 14 Pro Ecoshield clear case</t>
  </si>
  <si>
    <t>Case - CYGNETT iPhone 14 Pro Max Ecoshield clear case</t>
  </si>
  <si>
    <t>Keyboard / Cover - Smart Keyboard Folio for iPad Pro 11" 2022 and iPad Air 5 (MXNK2ZA/A)</t>
  </si>
  <si>
    <t>iPad Pro 11" 2022 and iPad Air 5th Gen</t>
  </si>
  <si>
    <t>Keyboard / Cover - Smart Keyboard Folio for iPad Pro 12.9" 2022 (MXNL2ZA/A)</t>
  </si>
  <si>
    <t>iPad Pro 12.9" 2022</t>
  </si>
  <si>
    <t>Keyboard / Cover - Magic Keyboard for iPad 10th Gen (MQDP3ZA/A)</t>
  </si>
  <si>
    <t>iPad 10th Gen</t>
  </si>
  <si>
    <t>Keyboard / Cover - Magic Keyboard Folio for iPad Pro 11" 2022 and iPad Air 5 (MXQT2BX/A)</t>
  </si>
  <si>
    <t>Keyboard / Cover - Magic Keyboard Folio for iPad Pro 12.9" 2022 (MJQK3ZA/A)</t>
  </si>
  <si>
    <t>Screen Protector - CYGNETT iPhone 14 Tough Screen Protector</t>
  </si>
  <si>
    <t>Screen Protector - CYGNETT iPhone 14 Plus Tough Screen Protector</t>
  </si>
  <si>
    <t>Screen Protector - CYGNETT iPhone 14 Pro Tough Screen Protector</t>
  </si>
  <si>
    <t>Screen Protector - CYGNETT iPhone 14 Pro Max Tough Screen Protector</t>
  </si>
  <si>
    <t xml:space="preserve">Cable - CYGNETT USB-C to Lightning Cable 1.2m White </t>
  </si>
  <si>
    <t>Apple Airpods Pro 2 with MagSafe Case (MQD83ZA/A)</t>
  </si>
  <si>
    <t>Apple Watch S8 41mm Mdn Alm,Mdn SptBd (MNHV3ZP/A)</t>
  </si>
  <si>
    <t>Apple Watch S8 45mm Mdn Alm,Mdn SptBd (MNK43ZP/A)</t>
  </si>
  <si>
    <t>Apple Watch S8 45mm Stl Alm,Stl SptBd (MNK73ZP/A)</t>
  </si>
  <si>
    <t>Apple Watch SE2 40mm Mdn Alm,Mdn SpBd (MNPL3ZP/A)</t>
  </si>
  <si>
    <t>Apple Watch SE2 44mm Mdn Alm,Mdn SpBd (MNPY3ZP/A)</t>
  </si>
  <si>
    <t>Stylus - Apple Pencil for iPad 9th and 10th Gen (MQLY3ZA/A)</t>
  </si>
  <si>
    <t>iPad 9th and 10th Gen</t>
  </si>
  <si>
    <t>Stylus - Apple Pencil 2nd Gen for iPad Pro 11", 12.9" 2022, iPad Air 5th Gen (MU8F2ZA/A)</t>
  </si>
  <si>
    <t>Apple iPad Pro 11", 12.9" 2022 and iPad Air 5th Gen</t>
  </si>
  <si>
    <t>Power - Samsung 45W AC Charger with USB-C input and USB-C Cable included</t>
  </si>
  <si>
    <t xml:space="preserve">Case - CYGNETT Samsung Galaxy A14 Aeroshield clear case </t>
  </si>
  <si>
    <t>Samsung Galaxy A14</t>
  </si>
  <si>
    <t xml:space="preserve">Case - CYGNETT Samsung Galaxy A34 Aeroshield clear case </t>
  </si>
  <si>
    <t>Samsung Galaxy A34</t>
  </si>
  <si>
    <t xml:space="preserve">Case - CYGNETT Samsung Galaxy A54 Aeroshield clear case </t>
  </si>
  <si>
    <t>Samsung Galaxy A54</t>
  </si>
  <si>
    <t xml:space="preserve">Case - CYGNETT Samsung Galaxy S22 Aeroshield clear case </t>
  </si>
  <si>
    <t>Samsung Galaxy S22</t>
  </si>
  <si>
    <t xml:space="preserve">Case - CYGNETT Samsung Galaxy S22+ Ecoshield clear case </t>
  </si>
  <si>
    <t>Samsung Galaxy S22+</t>
  </si>
  <si>
    <t xml:space="preserve">Case - CYGNETT Samsung Galaxy S22 Ultra Ecoshield clear case </t>
  </si>
  <si>
    <t>Samsung Galaxy S22 Ultra</t>
  </si>
  <si>
    <t>Case - Tech21 Evoclear for Samsung Galaxy S23</t>
  </si>
  <si>
    <t>Samsung Galaxy S23</t>
  </si>
  <si>
    <t xml:space="preserve">Case - CYGNETT Ecoshield case for Samsung S23 </t>
  </si>
  <si>
    <t>Case - CYGNETT Ecoshield case for Samsung S23+</t>
  </si>
  <si>
    <t>Samsung Galaxy S23+</t>
  </si>
  <si>
    <t>Case - CYGNETT Ecoshield case for Samsung S23 Ultra</t>
  </si>
  <si>
    <t>Samsung Galaxy S23 Ultra</t>
  </si>
  <si>
    <t>Screen Protector - CYGNETT Samsung Galaxy A14 Opticshield</t>
  </si>
  <si>
    <t>Screen Protector - CYGNETT Samsung Galaxy A34 Opticshield</t>
  </si>
  <si>
    <t>Screen Protector - CYGNETT Samsung Galaxy A54 Opticshield</t>
  </si>
  <si>
    <t>Screen Protector - CYGNETT Tough glass protector for Samsung S23</t>
  </si>
  <si>
    <t>Screen Protector - CYGNETT Tough glass protector for Samsung S23+</t>
  </si>
  <si>
    <t>Screen Protector - CYGNETT Tough glass protector for Samsung S23 Ultra</t>
  </si>
  <si>
    <t>Screen Protector - CYGNETT Samsung Galaxy S22 Essential Screenguard</t>
  </si>
  <si>
    <t>Screen Protector - CYGNETT Samsung Galaxy S22 Ultra Essential Screenguard</t>
  </si>
  <si>
    <t>Screen Protector - CYGNETT Samsung Galaxy S22+ Essential Screenguard</t>
  </si>
  <si>
    <t>Galaxy Buds Pro Black</t>
  </si>
  <si>
    <t>Samsung devices</t>
  </si>
  <si>
    <t>Galaxy Buds2 Pro Black</t>
  </si>
  <si>
    <t>Galaxy Watch5 40mm Silver/Pink band</t>
  </si>
  <si>
    <t>Galaxy Watch5 44mm Graphite/Black band</t>
  </si>
  <si>
    <t>Universal</t>
  </si>
  <si>
    <t>Power - Mophie 30W USB-C Power Adapter White. No Cable.</t>
  </si>
  <si>
    <t>Cables with USB-C on one end</t>
  </si>
  <si>
    <t>Cable - CYGNETT USB-C to USB-C cable 1.2m black</t>
  </si>
  <si>
    <t>All USB Type C handsets and iPad Air 5th, iPad 10th Gen, Pro 11" and 12.9"</t>
  </si>
  <si>
    <t>Accessory Specifications - Panel 1 (Mobile)</t>
  </si>
  <si>
    <t>128GB 5G Black</t>
  </si>
  <si>
    <t>256GB 5G Black</t>
  </si>
  <si>
    <t>SM-X716B</t>
  </si>
  <si>
    <t>Samsung GALAXY TAB S9 Grey 128GB</t>
  </si>
  <si>
    <t>1600 x 2560</t>
  </si>
  <si>
    <t>Samsung GALAXY TAB S9 Grey 256GB</t>
  </si>
  <si>
    <t>SM-X816B</t>
  </si>
  <si>
    <t>Samsung GALAXY TAB S9+ Grey 256GB</t>
  </si>
  <si>
    <t>1752 x 2800</t>
  </si>
  <si>
    <t>Samsung GALAXY TAB S9+ Grey 512GB</t>
  </si>
  <si>
    <t>SM-X916B</t>
  </si>
  <si>
    <t>Samsung GALAXY TAB S9 Ultra Grey 256GB</t>
  </si>
  <si>
    <t>1848 x 2960</t>
  </si>
  <si>
    <t>Samsung GALAXY TAB S9 Ultra Grey 512GB</t>
  </si>
  <si>
    <t>Samsung GALAXY TAB S9 Ultra Grey 1000GB</t>
  </si>
  <si>
    <t>Tab S9</t>
  </si>
  <si>
    <t>Tab S9 Ultra</t>
  </si>
  <si>
    <t>Tab S9+</t>
  </si>
  <si>
    <t>A2986</t>
  </si>
  <si>
    <t>APPLE WATCH ULTRA2 49MM BLUE OCEAN BND</t>
  </si>
  <si>
    <t>Dual-core</t>
  </si>
  <si>
    <t>64GB</t>
  </si>
  <si>
    <t>PowerVR</t>
  </si>
  <si>
    <t xml:space="preserve">502 x 410 </t>
  </si>
  <si>
    <t>A2984</t>
  </si>
  <si>
    <t>APPLE WATCH S9 CEL 45MM MIDNIGHT SPORTS BAND</t>
  </si>
  <si>
    <t>484 x 396</t>
  </si>
  <si>
    <t>A2982</t>
  </si>
  <si>
    <t>APPLE WATCH S9 CEL 41MM MIDNIGHT SPORTS BAND S/M</t>
  </si>
  <si>
    <t>430 x 352</t>
  </si>
  <si>
    <t xml:space="preserve">100252444     </t>
  </si>
  <si>
    <t xml:space="preserve">Otterbox Defender for iPhone 15 Black                                         </t>
  </si>
  <si>
    <t xml:space="preserve">100252452     </t>
  </si>
  <si>
    <t xml:space="preserve">Otterbox Symmetry for iPhone 15 Clear MagSafe                                      </t>
  </si>
  <si>
    <t>Update Telstra price lists for quarterly updates.</t>
  </si>
  <si>
    <t>SL-SL-TE-MOB</t>
  </si>
  <si>
    <t>https://www.pivotel.com.au/products-starlink-business-mobility.html</t>
  </si>
  <si>
    <t>Also availabile in Starlight (2001615)</t>
  </si>
  <si>
    <t xml:space="preserve">128GB Starlight </t>
  </si>
  <si>
    <t xml:space="preserve">128GB Purple </t>
  </si>
  <si>
    <t>Update Optus Price list received 6 Nov 2023.</t>
  </si>
  <si>
    <t>Galaxy S23 FE</t>
  </si>
  <si>
    <t>Adreno 619</t>
  </si>
  <si>
    <t>Pixel 8</t>
  </si>
  <si>
    <t>Immortalis-G715s MC10</t>
  </si>
  <si>
    <t>Android 14</t>
  </si>
  <si>
    <t>OLED, HDR10+</t>
  </si>
  <si>
    <t>4575mAh</t>
  </si>
  <si>
    <t>Also available in Cream (2001007), Mint (2001008) and Purple (2001009)</t>
  </si>
  <si>
    <t>Also available in Cream (2001003), Mint (2001004) and Purple (2001005)</t>
  </si>
  <si>
    <t>Also available in Hazel and Rose colours</t>
  </si>
  <si>
    <t>Mail G52 MP2</t>
  </si>
  <si>
    <t>1200 x 1920</t>
  </si>
  <si>
    <t>Cellular 4G</t>
  </si>
  <si>
    <t>Also available in Beige colour.</t>
  </si>
  <si>
    <t>Also available in Blue and Pink.</t>
  </si>
  <si>
    <t>Screen Protector - CYGNETT iPhone 13 / 13 Pro Screen Protector</t>
  </si>
  <si>
    <t>iPhone 13 / 13 Pro</t>
  </si>
  <si>
    <t>Screen Protector - CYGNETT iPhone SE 3rd Gen Screen Protector</t>
  </si>
  <si>
    <t>Apple Watch Ultra Titan Mdn Oce Bd (MQFK3ZP/A)</t>
  </si>
  <si>
    <t>Apple Watch Ultra Titan Grn Alp Lp L (MQFP3ZP/A)</t>
  </si>
  <si>
    <t>Flat High Performance 25m Starlink Cable</t>
  </si>
  <si>
    <t>Proprietary Starlink Flat High Performance 25m Starlink Cable</t>
  </si>
  <si>
    <t>High Performance 30m Starlink Ethernet Cable</t>
  </si>
  <si>
    <t>Proprietary Starlink High Performance 30m Starlink Ethernet Cable</t>
  </si>
  <si>
    <t>Starlink Standard V3 Kit</t>
  </si>
  <si>
    <t>Starlink High Performance Kit</t>
  </si>
  <si>
    <t>Starlink Flat High Performance Kit</t>
  </si>
  <si>
    <t>The Flat High Performance Kit can be used for :
  - Comms on the Pause (Internet only)</t>
  </si>
  <si>
    <t>The Standard V3 Kit can be used for :
 - Comms on the Pause (Internet only)</t>
  </si>
  <si>
    <t>The High Performance Kit can be used for :
 - Comms on the Pause (Internet only)</t>
  </si>
  <si>
    <t>TG</t>
  </si>
  <si>
    <t>Add Starlink for Telstra, update Panel 2 sheet.</t>
  </si>
  <si>
    <t>Telstra's  price incl. freight to site in Australia and  includes Starlink Mount, not Telstra Mount.
Hardware must be purchased with a Telstra Plan.</t>
  </si>
  <si>
    <t>Telstra's  price incl. freight to site in Australia and  includes Wedge Mount.
Hardware must be purchased with a Telstra Plan.</t>
  </si>
  <si>
    <t>700+</t>
  </si>
  <si>
    <t>No committed volume discounts apply at this time.
For orders of 700 units or more then Price and Solution on application.</t>
  </si>
  <si>
    <t>Update Telstra pricing. No change to satellite pricing this qtr.</t>
  </si>
  <si>
    <t>Apple Pencil Pro</t>
  </si>
  <si>
    <t>Apple SMART FOLIO IPAD AIR 13IN M2 GRY</t>
  </si>
  <si>
    <t>APPLE SMART FOLIO IPAD AIR 11IN M2 GRY</t>
  </si>
  <si>
    <t>APPLE SMART FOLIO IPAD PRO 13IN M4 BLACK</t>
  </si>
  <si>
    <t>Apple SMART FOLIO IPAD PRO 11IN M4 BLACK</t>
  </si>
  <si>
    <t>APPLE MAGIC KEYBOARD IPAD PRO 13 INCH M4 BLACK</t>
  </si>
  <si>
    <t>Apple MAGIC KEYBOARD IPAD PRO 11 INCH M4 BLACK</t>
  </si>
  <si>
    <t>NA</t>
  </si>
  <si>
    <t>Cygnett USB-C WALL CHARGER</t>
  </si>
  <si>
    <t>GALAXY WATCH 6 CLASSIC 47MM BLACK</t>
  </si>
  <si>
    <t>WATCH6 40MM</t>
  </si>
  <si>
    <t>GALAXY WATCH6 40MM</t>
  </si>
  <si>
    <t>GALAXY WATCH6 44MM</t>
  </si>
  <si>
    <t>APPLE AIRPODS PRO (GEN 2)</t>
  </si>
  <si>
    <t>APPLE EARPODS (USB-C)</t>
  </si>
  <si>
    <t>SPROUT</t>
  </si>
  <si>
    <t>SPROUT SAMSUNG A35 COMBI CASE SCREEN PRPTECTOR BUNDLE</t>
  </si>
  <si>
    <t>SPROUT SAMSUNG A55 COMBI CASE SCREEN PRPTECTOR BUNDLE</t>
  </si>
  <si>
    <t>Telstra SAMSUNG A15 COMBI CASE AND SCREEN PROTECTOR BUNDLE</t>
  </si>
  <si>
    <t>SPROUT SAMSUNG S24+ GLADIATOR CASE</t>
  </si>
  <si>
    <t>SPROUT SAMSUNG S24 ULTRA GLADIATOR CASE</t>
  </si>
  <si>
    <t>SPROUT SAMSUNG S24 GLADIATOR CASE</t>
  </si>
  <si>
    <t>Telstra SAMSUNG S24+ COMBI CASE SCREEN PROTECTOR BUNDLE</t>
  </si>
  <si>
    <t>Telstra SAMSUNG S24 ULTRA SCREEN PROTECTOR</t>
  </si>
  <si>
    <t>Telstra SAMSUNG S24+ SCREEN PROTECTOR</t>
  </si>
  <si>
    <t>Telstra SAMSUNG S24 SCREEN PROTECTOR</t>
  </si>
  <si>
    <t>Telstra SAMSUNG S24 COMBI CASE SCREEN PROTECTOR BUNDLE</t>
  </si>
  <si>
    <t>Telstra SAMSUNG S24 ULTRA COMBI CASE SCREEN PROTECTOR BUNDLE</t>
  </si>
  <si>
    <t>Telstra DUAL USB-A USB-C 30W CAR CHARGER</t>
  </si>
  <si>
    <t>Apple iPhone 12 Bundle 64GB Black(clear Case, Screen Protector, Wall Charger)</t>
  </si>
  <si>
    <t>Apple iPhone 13 Bundle 128GB Midnight  (clear Case, Screen Protector, Wall Charger)</t>
  </si>
  <si>
    <t>Apple iPhone 14 Bundle 128GB Midnight (clear Case, Screen Protector, Wall Charger)</t>
  </si>
  <si>
    <t>Apple iPhone 14 Bundle 256GB Midnight (clear Case, Screen Protector, Wall Charger)</t>
  </si>
  <si>
    <t>Apple iPhone 15 Bundle 128GB Midnight (clear Case, Screen Protector, Wall Charger)</t>
  </si>
  <si>
    <t>Apple iPhone 15 Plus Bundle 128GB Midnight (clear Case, Screen Protector, Wall Charger)</t>
  </si>
  <si>
    <t>A3090</t>
  </si>
  <si>
    <t>A3094</t>
  </si>
  <si>
    <t xml:space="preserve">Apple A16 Bionic </t>
  </si>
  <si>
    <t>iOS17</t>
  </si>
  <si>
    <t>APPLE IPHONE 15 PLUS 128GB 5G MIDNIGHT</t>
  </si>
  <si>
    <t xml:space="preserve">Promotion till 30th June 2024 only </t>
  </si>
  <si>
    <t>Samsung Galaxy A55 5G Enterprise Edition Navy</t>
  </si>
  <si>
    <t>Xclipse 530</t>
  </si>
  <si>
    <t>Samsung Galaxy A35 5G Enterprise Edition Navy</t>
  </si>
  <si>
    <t>Mali-G68 MO5</t>
  </si>
  <si>
    <t>Samsung GALAXY XCOVER7 5G Enterprise Edition Black 128GB</t>
  </si>
  <si>
    <t>Mali-G57 MC2</t>
  </si>
  <si>
    <t>Samsung GALAXY A15 5G Black 128GB</t>
  </si>
  <si>
    <t>Samsung GALAXY S24 ULTRA Enterprise Edition Black Titanium 256GB</t>
  </si>
  <si>
    <t>8-core </t>
  </si>
  <si>
    <t>Andreno 750 (1GHz)</t>
  </si>
  <si>
    <t>Dynamic LTPO AMOLED 2X</t>
  </si>
  <si>
    <t>1440x3120</t>
  </si>
  <si>
    <t>Samsung GALAXY S24 5G Enterprise Edition Black 256GB</t>
  </si>
  <si>
    <t>8-core</t>
  </si>
  <si>
    <t>Xclipse 940</t>
  </si>
  <si>
    <t>Samsung GALAXY S24 ULTRA Black Titanium 512GB</t>
  </si>
  <si>
    <t>Samsung GALAXY S24 ULTRA Black Titanium 1000GB</t>
  </si>
  <si>
    <t>Samsung GALAXY S24+ 5G Black 256GB</t>
  </si>
  <si>
    <t>Samsung GALAXY S24+ 5G Black 512GB</t>
  </si>
  <si>
    <t>Samsung GALAXY S24 5G Black 512GB</t>
  </si>
  <si>
    <t>Feature Phone</t>
  </si>
  <si>
    <t>Nokia 215</t>
  </si>
  <si>
    <t>1.0 GHz Cortex-A7</t>
  </si>
  <si>
    <t>Nokia Series 30+</t>
  </si>
  <si>
    <t>240 x 320</t>
  </si>
  <si>
    <t>G6GPR</t>
  </si>
  <si>
    <t>Google Pixel 8A 128GB</t>
  </si>
  <si>
    <t>Nona-core </t>
  </si>
  <si>
    <t>Android14</t>
  </si>
  <si>
    <t>OLED, 120Hz</t>
  </si>
  <si>
    <t xml:space="preserve">Google Pixel 8A 256GB </t>
  </si>
  <si>
    <t>Android15</t>
  </si>
  <si>
    <t>Motorola G34 Black 128GB</t>
  </si>
  <si>
    <t>Oct-Core</t>
  </si>
  <si>
    <t>Andorid 14</t>
  </si>
  <si>
    <t>720x1600</t>
  </si>
  <si>
    <t>Motorola THINKPHONE Carbon 256GB</t>
  </si>
  <si>
    <t>Qualcomm SM8475 Snapdragon 8+ Gen 1 (4 nm)</t>
  </si>
  <si>
    <t>P-OLED</t>
  </si>
  <si>
    <t>A2926</t>
  </si>
  <si>
    <t>Apple iPad Pro 13 (M4) 256GB</t>
  </si>
  <si>
    <t>9-core 4.4 GHz </t>
  </si>
  <si>
    <t>Apple GPU (10-core graphics)</t>
  </si>
  <si>
    <t>iOS17.5.1</t>
  </si>
  <si>
    <t>Ultra Retina Tandem OLED</t>
  </si>
  <si>
    <t>2064 x 2752</t>
  </si>
  <si>
    <t>Apple iPad Pro 13 (M4) 512GB</t>
  </si>
  <si>
    <t>2065 x 2752</t>
  </si>
  <si>
    <t>Apple iPad Pro 13 (M4) 1TB</t>
  </si>
  <si>
    <t>10-core 4.4 GHz</t>
  </si>
  <si>
    <t>2066 x 2752</t>
  </si>
  <si>
    <t>Apple iPad Pro 13 (M4) 2TB</t>
  </si>
  <si>
    <t>2067 x 2752</t>
  </si>
  <si>
    <t>A2837</t>
  </si>
  <si>
    <t>Apple iPad Pro 11 (M4) 256GB</t>
  </si>
  <si>
    <t>1668 x 2420</t>
  </si>
  <si>
    <t>Apple iPad Pro 11 (M4) 512GB</t>
  </si>
  <si>
    <t>1669 x 2420</t>
  </si>
  <si>
    <t>Apple iPad Pro 11 (M4) 1TB</t>
  </si>
  <si>
    <t>1670 x 2420</t>
  </si>
  <si>
    <t>Apple iPad Pro 11 (M4) 2TB</t>
  </si>
  <si>
    <t>1671 x 2420</t>
  </si>
  <si>
    <t>A2903</t>
  </si>
  <si>
    <t>Apple iPad Air 13 (M2) 128GB</t>
  </si>
  <si>
    <t>Apple GPU (9-core graphics)</t>
  </si>
  <si>
    <t>Liquid Retina IPS LCD</t>
  </si>
  <si>
    <t>2048 x 2732</t>
  </si>
  <si>
    <t>Apple iPad Air 13 (M2) 256GB</t>
  </si>
  <si>
    <t>Apple iPad Air 13 (M2) 512GB</t>
  </si>
  <si>
    <t>Apple iPad Air 13 (M2) 1TB</t>
  </si>
  <si>
    <t>A2899</t>
  </si>
  <si>
    <t>Apple iPad Air 11 (M2) 128GB</t>
  </si>
  <si>
    <t>1640 x 2360</t>
  </si>
  <si>
    <t>Apple iPad Air 11 (M2) 256GB</t>
  </si>
  <si>
    <t>Apple iPad Air 11 (M2) 512GB</t>
  </si>
  <si>
    <t>Apple iPad Air 11 (M2) 1TB</t>
  </si>
  <si>
    <t>GALAXY TAB A9+ 64GB 5G GRAPHITE</t>
  </si>
  <si>
    <t>SM-X516B</t>
  </si>
  <si>
    <t>Samsung GALAXY TAB S9 FE Grey 128GB</t>
  </si>
  <si>
    <t>Mali-G68 MP5</t>
  </si>
  <si>
    <t>2304 x 1440</t>
  </si>
  <si>
    <t>Samsung Galaxy Tab Active5 Black 128GB</t>
  </si>
  <si>
    <t>1920x1200</t>
  </si>
  <si>
    <t>mu5120</t>
  </si>
  <si>
    <t>Telstra 5G HOTSPOT</t>
  </si>
  <si>
    <t>SDX62</t>
  </si>
  <si>
    <t>Smartphone Bundle</t>
  </si>
  <si>
    <t>Network Extension</t>
  </si>
  <si>
    <t>Celfi</t>
  </si>
  <si>
    <t>Telstra GO ROAM R41 Mobile Repeater with Antenna Bundle</t>
  </si>
  <si>
    <t>Telstra GO ROAM R41 Mobile Repeater Kit</t>
  </si>
  <si>
    <t>Telstra GO ROAM R41 Mobile Repeater Bull Bar Antenna Bundle</t>
  </si>
  <si>
    <t>Enterprise Wireless</t>
  </si>
  <si>
    <t>Cradlepoint W1850 5GB + 3YR ESSEN LICENCE</t>
  </si>
  <si>
    <t>Cortex A7 + Qualcomm SDX55</t>
  </si>
  <si>
    <t>Nano Flash/4GB</t>
  </si>
  <si>
    <t>Linux</t>
  </si>
  <si>
    <t>Cradlepoint R1900 5G Ruggedised Modem / Router</t>
  </si>
  <si>
    <t>Cradlepoint W2005 - 5GB RUGGEDISED OUTDOOR MODEM</t>
  </si>
  <si>
    <t>Cradlepoint E3000 - 5GB 5G Modem / Router</t>
  </si>
  <si>
    <t>Cradlepoint E300 - Enterprise Modem Router</t>
  </si>
  <si>
    <t>Cradlepoint IBR900 (600) + 3YR NETCLOUD</t>
  </si>
  <si>
    <t>Qualcomm MDM9240 </t>
  </si>
  <si>
    <t>Cradlepoint E3000 4G Modem / Router</t>
  </si>
  <si>
    <t>Cortex A7 + Qualcomm SDX20</t>
  </si>
  <si>
    <t>NAND Flash /512MB</t>
  </si>
  <si>
    <t>Cradlepoint W2000 5G Indoor Adaptor</t>
  </si>
  <si>
    <t>1 GB DRAM, 8 GB eMMC Flash</t>
  </si>
  <si>
    <t>Cradlepoint CBA850</t>
  </si>
  <si>
    <t>Inseego Wavemaker PRO Outdoor Modem - FW2000</t>
  </si>
  <si>
    <t>Proprietary</t>
  </si>
  <si>
    <t>Tab A9+</t>
  </si>
  <si>
    <t>Tab S9 FE</t>
  </si>
  <si>
    <t>Tab Active5</t>
  </si>
  <si>
    <t>Telstra 5G</t>
  </si>
  <si>
    <t>iPad Air 13</t>
  </si>
  <si>
    <t>iPad Air 11</t>
  </si>
  <si>
    <t>iPad Pro 13</t>
  </si>
  <si>
    <t>Pixel 8A</t>
  </si>
  <si>
    <t>G34</t>
  </si>
  <si>
    <t>Thinkphone</t>
  </si>
  <si>
    <t>Galaxy A55</t>
  </si>
  <si>
    <t>Galaxy A35</t>
  </si>
  <si>
    <t>Galaxy XCover7</t>
  </si>
  <si>
    <t>Galaxy A15</t>
  </si>
  <si>
    <t>Galaxy S24 Ultra</t>
  </si>
  <si>
    <t>Galaxy S24</t>
  </si>
  <si>
    <t>Galaxy S24+</t>
  </si>
  <si>
    <t>Apple iPhone 15 Bundle 256GB Midnight (clear Case, Screen Protector, Wall Charger)</t>
  </si>
  <si>
    <t>APPLE IPHONE 16 128GB 5G BLACK</t>
  </si>
  <si>
    <t>Apple A18 (3 nm)</t>
  </si>
  <si>
    <t>Apple GPU (5-core graphics)</t>
  </si>
  <si>
    <t>iOS18</t>
  </si>
  <si>
    <t>Super Retina XDR OLED</t>
  </si>
  <si>
    <t>1179 x 2556</t>
  </si>
  <si>
    <t>APPLE IPHONE 16 256GB 5G BLACK</t>
  </si>
  <si>
    <t>APPLE IPHONE 16 512GB 5G BLACK</t>
  </si>
  <si>
    <t>APPLE IPHONE 16 PLUS 128GB 5G BLACK</t>
  </si>
  <si>
    <t>1290 x 2796</t>
  </si>
  <si>
    <t>APPLE IPHONE 16 PLUS 256GB 5G BLACK</t>
  </si>
  <si>
    <t>APPLE IPHONE 16 PLUS 512GB 5G BLACK</t>
  </si>
  <si>
    <t>APPLE IPHONE 16 PRO 128GB 5G BLACK TTM</t>
  </si>
  <si>
    <t>Apple A18 Pro (3 nm)</t>
  </si>
  <si>
    <t>Apple GPU (6-core graphics)</t>
  </si>
  <si>
    <t>LTPO Super Retina XDR OLED</t>
  </si>
  <si>
    <t>1206 x 2622</t>
  </si>
  <si>
    <t>APPLE IPHONE 16 PRO 256GB 5G BLK TTM</t>
  </si>
  <si>
    <t>APPLE IPHONE 16 PRO 512GB 5G BLK TTM</t>
  </si>
  <si>
    <t>APPLE IPHONE 16 PRO 1TB 5G BLK TTM</t>
  </si>
  <si>
    <t>APPLE IPHONE 16 PROMAX 256GB 5G BLK TTM</t>
  </si>
  <si>
    <t>1320 x 2868</t>
  </si>
  <si>
    <t>APPLE IPHONE 16 PROMAX 512GB 5G BLK TTM</t>
  </si>
  <si>
    <t>APPLE IPHONE 16 PROMAX 1TB 5G BLK TTM</t>
  </si>
  <si>
    <t>iPhone 16</t>
  </si>
  <si>
    <t>iPhone 16 Plus</t>
  </si>
  <si>
    <t>iPhone 16 Pro</t>
  </si>
  <si>
    <t>iPhone 16 Pro Max</t>
  </si>
  <si>
    <t>Order Code</t>
  </si>
  <si>
    <t>MAKE</t>
  </si>
  <si>
    <t>MODEL</t>
  </si>
  <si>
    <t>SIZE / COLOUR</t>
  </si>
  <si>
    <t>SIM Type</t>
  </si>
  <si>
    <t>Network *</t>
  </si>
  <si>
    <t>Best for Regional #</t>
  </si>
  <si>
    <t>Status</t>
  </si>
  <si>
    <t xml:space="preserve"> Unit Price (Excl GST) </t>
  </si>
  <si>
    <t xml:space="preserve"> Unit Price </t>
  </si>
  <si>
    <t xml:space="preserve">(Incl GST) </t>
  </si>
  <si>
    <t>64GB Graphite</t>
  </si>
  <si>
    <t>Nano</t>
  </si>
  <si>
    <t>**5G/4G Plus</t>
  </si>
  <si>
    <t>Current</t>
  </si>
  <si>
    <t>Galaxy Tab Active5</t>
  </si>
  <si>
    <t>128GB Green</t>
  </si>
  <si>
    <t>4G Plus</t>
  </si>
  <si>
    <t>64GB Blue</t>
  </si>
  <si>
    <t xml:space="preserve"> iPad Air 11 M2</t>
  </si>
  <si>
    <t>128GB Blue</t>
  </si>
  <si>
    <t>eSIM</t>
  </si>
  <si>
    <t>128GB Starlight</t>
  </si>
  <si>
    <t>256GB Purple</t>
  </si>
  <si>
    <t xml:space="preserve"> iPad Air 13 M2</t>
  </si>
  <si>
    <t>256GB Starlight</t>
  </si>
  <si>
    <t xml:space="preserve"> iPad Pro 11 M4</t>
  </si>
  <si>
    <t>256GB Space Black</t>
  </si>
  <si>
    <t>256GB Silver</t>
  </si>
  <si>
    <t>512GB Space Black</t>
  </si>
  <si>
    <t>512GB Silver</t>
  </si>
  <si>
    <t>1TB Space Black</t>
  </si>
  <si>
    <t xml:space="preserve"> iPad Pro 13 M4</t>
  </si>
  <si>
    <t>HUAWEI</t>
  </si>
  <si>
    <t>Micro</t>
  </si>
  <si>
    <t>Optus 5G Modem Gen 3</t>
  </si>
  <si>
    <t>Zyxel / Arcadyan</t>
  </si>
  <si>
    <t>Optus Ultra WiFi Modem Arc2</t>
  </si>
  <si>
    <t xml:space="preserve"> Galaxy S24 </t>
  </si>
  <si>
    <t>256GB Violet</t>
  </si>
  <si>
    <t>256GB Yellow</t>
  </si>
  <si>
    <t>512GB Violet</t>
  </si>
  <si>
    <t xml:space="preserve"> Galaxy S24+</t>
  </si>
  <si>
    <t xml:space="preserve"> Galaxy S24 Ultra</t>
  </si>
  <si>
    <t>Galaxy Z Flip6</t>
  </si>
  <si>
    <t>256GB Mint</t>
  </si>
  <si>
    <t>512GB Blue</t>
  </si>
  <si>
    <t>512GB Mint</t>
  </si>
  <si>
    <t>512GB Yellow</t>
  </si>
  <si>
    <t>Galaxy Z Fold6</t>
  </si>
  <si>
    <t>256GB Navy</t>
  </si>
  <si>
    <t>256GB Pink</t>
  </si>
  <si>
    <t>512GB Navy</t>
  </si>
  <si>
    <t>512GB Pink</t>
  </si>
  <si>
    <t>1TB Navy</t>
  </si>
  <si>
    <t>1TB Pink</t>
  </si>
  <si>
    <t>1TB Silver</t>
  </si>
  <si>
    <t>Pixel 8a</t>
  </si>
  <si>
    <t>128GB Bay</t>
  </si>
  <si>
    <t xml:space="preserve"> 128GB Obsidian </t>
  </si>
  <si>
    <t>Pixel 9</t>
  </si>
  <si>
    <t>128GB Obsidian 5G</t>
  </si>
  <si>
    <t xml:space="preserve">Pixel 9 </t>
  </si>
  <si>
    <t>128GB Porcelain 5G</t>
  </si>
  <si>
    <t xml:space="preserve">128GB Wintergreen 5G </t>
  </si>
  <si>
    <t xml:space="preserve">128GB Peony 5G </t>
  </si>
  <si>
    <t>256GB Obsidian 5G</t>
  </si>
  <si>
    <t>25GB Porcelain 5G</t>
  </si>
  <si>
    <t>Pixel 9 Pro XL</t>
  </si>
  <si>
    <t xml:space="preserve">Pixel 9 Pro XL </t>
  </si>
  <si>
    <t>256GB Porcelain 5G</t>
  </si>
  <si>
    <t>256GB Hazel 5G</t>
  </si>
  <si>
    <t>256GB Rose Quartz 5G</t>
  </si>
  <si>
    <t>512GB Obsidian 5G</t>
  </si>
  <si>
    <t xml:space="preserve"> 1TB Obsidian 5G</t>
  </si>
  <si>
    <t xml:space="preserve">Pixel 9 Pro Fold </t>
  </si>
  <si>
    <t>Pixel 9 Pro Fold</t>
  </si>
  <si>
    <t>Galaxy A15 5G</t>
  </si>
  <si>
    <t>Galaxy A35 5G</t>
  </si>
  <si>
    <t>128GB Navy</t>
  </si>
  <si>
    <t>Galaxy A55 5G</t>
  </si>
  <si>
    <t>128GB Purple</t>
  </si>
  <si>
    <t xml:space="preserve"> Galaxy S23 FE</t>
  </si>
  <si>
    <t>128GB Cream</t>
  </si>
  <si>
    <t>128GB Mint</t>
  </si>
  <si>
    <t xml:space="preserve"> 128GB Black Titanium </t>
  </si>
  <si>
    <t xml:space="preserve"> 128GB White Titanium </t>
  </si>
  <si>
    <t xml:space="preserve"> 128GB Desert Titanium </t>
  </si>
  <si>
    <t xml:space="preserve"> 128GB Natural Titanium </t>
  </si>
  <si>
    <t xml:space="preserve">256GB Black Titanium </t>
  </si>
  <si>
    <t xml:space="preserve">256GB White Titanium </t>
  </si>
  <si>
    <t xml:space="preserve">256GB Desert Titanium </t>
  </si>
  <si>
    <t xml:space="preserve">256GB Natural Titanium </t>
  </si>
  <si>
    <t xml:space="preserve"> 512GB Black Titanium </t>
  </si>
  <si>
    <t xml:space="preserve"> 512GB White Titanium </t>
  </si>
  <si>
    <t xml:space="preserve"> 512GB Desert Titanium </t>
  </si>
  <si>
    <t xml:space="preserve"> 512GB Natural Titanium </t>
  </si>
  <si>
    <t xml:space="preserve"> 1TB Black Titanium </t>
  </si>
  <si>
    <t xml:space="preserve"> 1TB White Titanium </t>
  </si>
  <si>
    <t xml:space="preserve"> 1TB Desert Titanium </t>
  </si>
  <si>
    <t xml:space="preserve"> 1TB Natural Titanium </t>
  </si>
  <si>
    <t>128GB White</t>
  </si>
  <si>
    <t>128GB Pink</t>
  </si>
  <si>
    <t>128GB Ultramarine</t>
  </si>
  <si>
    <t>128GB Teal</t>
  </si>
  <si>
    <t>256GB White</t>
  </si>
  <si>
    <t>256GB Ultramarine</t>
  </si>
  <si>
    <t>256GB Teal</t>
  </si>
  <si>
    <t>512GB White</t>
  </si>
  <si>
    <t>512GB Ultramarine</t>
  </si>
  <si>
    <t>512GB Teal</t>
  </si>
  <si>
    <t xml:space="preserve"> 128GB Blue Titanium </t>
  </si>
  <si>
    <t xml:space="preserve"> 256GB Natural Titanium </t>
  </si>
  <si>
    <t xml:space="preserve"> 256GB Blue Titanium </t>
  </si>
  <si>
    <t xml:space="preserve"> 256GB White Titanium </t>
  </si>
  <si>
    <t>yes</t>
  </si>
  <si>
    <t xml:space="preserve"> 128GB Midnight </t>
  </si>
  <si>
    <t>Available in black, white, pink, ultramarine or teal.</t>
  </si>
  <si>
    <t>Available in black, white, desert or natural titanium colours.</t>
  </si>
  <si>
    <t>Also available in blue, green, yellow &amp; pink.</t>
  </si>
  <si>
    <t>Update Telstra iPhone pricing, add new Optus iPhones, remove Thuraya from Pivotel.</t>
  </si>
  <si>
    <t>Update Telstra price schedule for remaining Sep/Oct updates.</t>
  </si>
  <si>
    <t>100254121</t>
  </si>
  <si>
    <t>Samsung GALAXY ZFLIP6 5G BLUE 256GB</t>
  </si>
  <si>
    <t>100254132</t>
  </si>
  <si>
    <t>Samsung GALAXY ZFLIP6 5G BLUE 512GB</t>
  </si>
  <si>
    <t>100254071</t>
  </si>
  <si>
    <t>Samsung GALAXY ZFOLD6 5G NAVY 256GB</t>
  </si>
  <si>
    <t>100254119</t>
  </si>
  <si>
    <t>Samsung GALAXY ZFOLD6 5G NAVY 512GB</t>
  </si>
  <si>
    <t>100254104</t>
  </si>
  <si>
    <t>Samsung GALAXY ZFOLD6 5G NAVY 1000GB</t>
  </si>
  <si>
    <t>Adreno 750</t>
  </si>
  <si>
    <t>Foldable Dynamic LTPO AMOLED </t>
  </si>
  <si>
    <t>1080 x 2640</t>
  </si>
  <si>
    <t>1856 x 2160</t>
  </si>
  <si>
    <t>Galaxy ZFlip6</t>
  </si>
  <si>
    <t>Galaxy ZFold6</t>
  </si>
  <si>
    <t>100254041</t>
  </si>
  <si>
    <t>Google Pixel 9 OBSIDIAN 128GB</t>
  </si>
  <si>
    <t>Google Pixel 9 OBSIDIAN 256GB</t>
  </si>
  <si>
    <t>100254101</t>
  </si>
  <si>
    <t>Google Pixel 9 Pro Fold OBSIDIAN 256GB</t>
  </si>
  <si>
    <t>100254033</t>
  </si>
  <si>
    <t>Google Pixel 9 Pro Fold OBSIDIAN 512GB</t>
  </si>
  <si>
    <t>100254055</t>
  </si>
  <si>
    <t>Google Pixel 9 Pro XL OBSIDIAN 128GB</t>
  </si>
  <si>
    <t>100254046</t>
  </si>
  <si>
    <t>Google Pixel 9 Pro XL OBSIDIAN 256GB</t>
  </si>
  <si>
    <t>100254079</t>
  </si>
  <si>
    <t>Google Pixel 9 Pro XL OBSIDIAN 512GB</t>
  </si>
  <si>
    <t>100254131</t>
  </si>
  <si>
    <t>Google Pixel 9 Pro XL OBSIDIAN 1000GB</t>
  </si>
  <si>
    <t>Mali-G715 MC7</t>
  </si>
  <si>
    <t>1080 x 2424</t>
  </si>
  <si>
    <t>2699.00</t>
  </si>
  <si>
    <t>Foldable LTPO OLED</t>
  </si>
  <si>
    <t>2899.00</t>
  </si>
  <si>
    <t>1849.00</t>
  </si>
  <si>
    <t>1999.00</t>
  </si>
  <si>
    <t>2199.00</t>
  </si>
  <si>
    <t>2549.00</t>
  </si>
  <si>
    <t>Pixel 9 Pro</t>
  </si>
  <si>
    <t>Samsung Z Flip6</t>
  </si>
  <si>
    <t>Samsung Z Fold6</t>
  </si>
  <si>
    <t>SAMSUNG Galaxy Z Fold6 256GB Navy</t>
  </si>
  <si>
    <t>SAMSUNG Galaxy Z Fold6 512GB Navy</t>
  </si>
  <si>
    <t>SAMSUNG Galaxy Z Fold6 1TB Navy</t>
  </si>
  <si>
    <t>Galaxy S24+ 256GB Black</t>
  </si>
  <si>
    <t>Galaxy S24+ 512GB Black</t>
  </si>
  <si>
    <t>Galaxy S24 Ultra 256GB Black</t>
  </si>
  <si>
    <t>Galaxy S24 Ultra 512GB Black</t>
  </si>
  <si>
    <t>Galaxy S24 FE 128GB Black</t>
  </si>
  <si>
    <t>Galaxy S24 FE 256GB Black</t>
  </si>
  <si>
    <t>1TB Obsidian 5G</t>
  </si>
  <si>
    <t>Zyxel / Arcadyan Optus Ultra WiFi Modem Arc2 Black</t>
  </si>
  <si>
    <t xml:space="preserve"> Optus 5G Modem Gen 3 Black</t>
  </si>
  <si>
    <t>Update Optus price schedule for remaining October pricing updates.</t>
  </si>
  <si>
    <t>Optus updated Oct 2024 (new Google, Samsung devices added, other Apple price reductions)
Telstra updated Oct 2024 (new Google and Samsung devices added)
Telstra updated Sep 2024 (iPhone 16 added, previous price drops, some price updates)
Optus updated Sep 2024: iPhone 16 added, previous model changes not yet made
Pivotel updated Sep 2024: Removed Thuraya hardware.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</si>
</sst>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quot;$&quot;#,##0.00"/>
    <numFmt numFmtId="8" formatCode="&quot;$&quot;#,##0.00;[Red]\-&quot;$&quot;#,##0.00"/>
    <numFmt numFmtId="44" formatCode="_-&quot;$&quot;* #,##0.00_-;\-&quot;$&quot;* #,##0.00_-;_-&quot;$&quot;* &quot;-&quot;??_-;_-@_-"/>
    <numFmt numFmtId="164" formatCode="&quot;$&quot;#,##0.00"/>
    <numFmt numFmtId="165" formatCode="0.0"/>
    <numFmt numFmtId="166" formatCode="#,##0_ ;\-#,##0\ "/>
    <numFmt numFmtId="167" formatCode="[$-C09]d\ mmm\ yyyy;@"/>
    <numFmt numFmtId="168" formatCode="0.0%"/>
    <numFmt numFmtId="169" formatCode="#,##0.000"/>
  </numFmts>
  <fonts count="36" x14ac:knownFonts="1">
    <font>
      <sz val="11"/>
      <color theme="1"/>
      <name val="Calibri"/>
      <family val="2"/>
      <scheme val="minor"/>
    </font>
    <font>
      <sz val="11"/>
      <color theme="1"/>
      <name val="Arial"/>
      <family val="2"/>
    </font>
    <font>
      <sz val="11"/>
      <color theme="1"/>
      <name val="Calibri"/>
      <family val="2"/>
      <scheme val="minor"/>
    </font>
    <font>
      <sz val="11"/>
      <color theme="1"/>
      <name val="Arial"/>
      <family val="2"/>
    </font>
    <font>
      <b/>
      <sz val="14"/>
      <color theme="0"/>
      <name val="Arial"/>
      <family val="2"/>
    </font>
    <font>
      <b/>
      <sz val="11"/>
      <color theme="0"/>
      <name val="Arial"/>
      <family val="2"/>
    </font>
    <font>
      <sz val="11"/>
      <name val="Arial"/>
      <family val="2"/>
    </font>
    <font>
      <sz val="9"/>
      <color indexed="81"/>
      <name val="Tahoma"/>
      <family val="2"/>
    </font>
    <font>
      <sz val="11"/>
      <color indexed="81"/>
      <name val="Arial"/>
      <family val="2"/>
    </font>
    <font>
      <sz val="10"/>
      <name val="Arial"/>
      <family val="2"/>
    </font>
    <font>
      <b/>
      <sz val="9"/>
      <color indexed="81"/>
      <name val="Tahoma"/>
      <family val="2"/>
    </font>
    <font>
      <sz val="18"/>
      <color theme="1"/>
      <name val="Arial"/>
      <family val="2"/>
    </font>
    <font>
      <sz val="8"/>
      <name val="Calibri"/>
      <family val="2"/>
      <scheme val="minor"/>
    </font>
    <font>
      <b/>
      <sz val="16"/>
      <color theme="0"/>
      <name val="Arial"/>
      <family val="2"/>
    </font>
    <font>
      <u/>
      <sz val="11"/>
      <color theme="10"/>
      <name val="Calibri"/>
      <family val="2"/>
      <scheme val="minor"/>
    </font>
    <font>
      <b/>
      <sz val="12"/>
      <color theme="0"/>
      <name val="Arial"/>
      <family val="2"/>
    </font>
    <font>
      <b/>
      <sz val="11"/>
      <name val="Arial"/>
      <family val="2"/>
    </font>
    <font>
      <sz val="12"/>
      <color indexed="81"/>
      <name val="Arial"/>
      <family val="2"/>
    </font>
    <font>
      <sz val="10"/>
      <name val="Arial"/>
      <family val="2"/>
    </font>
    <font>
      <u/>
      <sz val="10"/>
      <color theme="10"/>
      <name val="Arial"/>
      <family val="2"/>
    </font>
    <font>
      <b/>
      <sz val="11"/>
      <color theme="1"/>
      <name val="Calibri"/>
      <family val="2"/>
      <scheme val="minor"/>
    </font>
    <font>
      <b/>
      <sz val="10"/>
      <name val="Arial"/>
      <family val="2"/>
    </font>
    <font>
      <sz val="10"/>
      <color theme="1"/>
      <name val="Arial"/>
      <family val="2"/>
    </font>
    <font>
      <sz val="11"/>
      <color rgb="FFFF0000"/>
      <name val="Arial"/>
      <family val="2"/>
    </font>
    <font>
      <sz val="10"/>
      <color rgb="FFFF0000"/>
      <name val="Arial"/>
      <family val="2"/>
    </font>
    <font>
      <b/>
      <u/>
      <sz val="10"/>
      <color theme="1"/>
      <name val="Arial"/>
      <family val="2"/>
    </font>
    <font>
      <b/>
      <sz val="10"/>
      <color theme="1"/>
      <name val="Arial"/>
      <family val="2"/>
    </font>
    <font>
      <b/>
      <u/>
      <sz val="11"/>
      <name val="Arial"/>
      <family val="2"/>
    </font>
    <font>
      <sz val="8"/>
      <name val="Arial"/>
      <family val="2"/>
    </font>
    <font>
      <b/>
      <sz val="12"/>
      <name val="Arial"/>
      <family val="2"/>
    </font>
    <font>
      <sz val="12"/>
      <name val="Arial"/>
      <family val="2"/>
    </font>
    <font>
      <u/>
      <sz val="12"/>
      <name val="Arial"/>
      <family val="2"/>
    </font>
    <font>
      <sz val="11"/>
      <color rgb="FF000000"/>
      <name val="Calibri"/>
      <family val="2"/>
    </font>
    <font>
      <b/>
      <sz val="10"/>
      <color rgb="FF000080"/>
      <name val="Arial"/>
      <family val="2"/>
    </font>
    <font>
      <sz val="11"/>
      <color rgb="FF000000"/>
      <name val="Arial"/>
      <family val="2"/>
    </font>
    <font>
      <sz val="10"/>
      <color rgb="FF000000"/>
      <name val="Arial"/>
      <family val="2"/>
    </font>
  </fonts>
  <fills count="24">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FFCB25"/>
        <bgColor indexed="64"/>
      </patternFill>
    </fill>
    <fill>
      <patternFill patternType="solid">
        <fgColor rgb="FFFFFFD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C4C4C"/>
        <bgColor indexed="64"/>
      </patternFill>
    </fill>
    <fill>
      <patternFill patternType="solid">
        <fgColor rgb="FF189595"/>
        <bgColor indexed="64"/>
      </patternFill>
    </fill>
    <fill>
      <patternFill patternType="solid">
        <fgColor rgb="FF00B050"/>
        <bgColor indexed="64"/>
      </patternFill>
    </fill>
    <fill>
      <patternFill patternType="solid">
        <fgColor rgb="FF185695"/>
        <bgColor indexed="64"/>
      </patternFill>
    </fill>
    <fill>
      <patternFill patternType="solid">
        <fgColor rgb="FF951895"/>
        <bgColor indexed="64"/>
      </patternFill>
    </fill>
    <fill>
      <patternFill patternType="solid">
        <fgColor rgb="FFE1E1E1"/>
        <bgColor indexed="64"/>
      </patternFill>
    </fill>
    <fill>
      <patternFill patternType="solid">
        <fgColor rgb="FF959518"/>
        <bgColor indexed="64"/>
      </patternFill>
    </fill>
    <fill>
      <patternFill patternType="solid">
        <fgColor rgb="FF008F9E"/>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C0C0C0"/>
        <bgColor indexed="64"/>
      </patternFill>
    </fill>
  </fills>
  <borders count="55">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theme="0"/>
      </right>
      <top/>
      <bottom style="thin">
        <color theme="0"/>
      </bottom>
      <diagonal/>
    </border>
    <border>
      <left style="thin">
        <color theme="0"/>
      </left>
      <right/>
      <top style="thin">
        <color theme="0"/>
      </top>
      <bottom style="thin">
        <color auto="1"/>
      </bottom>
      <diagonal/>
    </border>
    <border>
      <left/>
      <right style="thin">
        <color theme="0"/>
      </right>
      <top style="thin">
        <color theme="0"/>
      </top>
      <bottom style="thin">
        <color auto="1"/>
      </bottom>
      <diagonal/>
    </border>
    <border>
      <left style="thin">
        <color theme="0"/>
      </left>
      <right style="thin">
        <color theme="0"/>
      </right>
      <top style="thin">
        <color auto="1"/>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auto="1"/>
      </left>
      <right/>
      <top style="thin">
        <color theme="0"/>
      </top>
      <bottom style="thin">
        <color indexed="64"/>
      </bottom>
      <diagonal/>
    </border>
    <border>
      <left/>
      <right style="thin">
        <color indexed="64"/>
      </right>
      <top style="thin">
        <color theme="0"/>
      </top>
      <bottom style="thin">
        <color indexed="64"/>
      </bottom>
      <diagonal/>
    </border>
    <border>
      <left/>
      <right style="thin">
        <color indexed="64"/>
      </right>
      <top/>
      <bottom style="thin">
        <color indexed="64"/>
      </bottom>
      <diagonal/>
    </border>
    <border>
      <left/>
      <right/>
      <top style="thin">
        <color theme="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ck">
        <color rgb="FF000000"/>
      </left>
      <right style="medium">
        <color rgb="FF000000"/>
      </right>
      <top style="thick">
        <color rgb="FF000000"/>
      </top>
      <bottom/>
      <diagonal/>
    </border>
    <border>
      <left style="thick">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thick">
        <color rgb="FF000000"/>
      </right>
      <top style="thick">
        <color rgb="FF000000"/>
      </top>
      <bottom/>
      <diagonal/>
    </border>
    <border>
      <left/>
      <right style="thick">
        <color rgb="FF000000"/>
      </right>
      <top/>
      <bottom/>
      <diagonal/>
    </border>
    <border>
      <left/>
      <right style="thick">
        <color rgb="FF000000"/>
      </right>
      <top/>
      <bottom style="medium">
        <color rgb="FF000000"/>
      </bottom>
      <diagonal/>
    </border>
    <border>
      <left style="medium">
        <color rgb="FF000000"/>
      </left>
      <right style="medium">
        <color rgb="FF000000"/>
      </right>
      <top style="thick">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thick">
        <color rgb="FF000000"/>
      </left>
      <right style="medium">
        <color rgb="FF000000"/>
      </right>
      <top style="medium">
        <color rgb="FF000000"/>
      </top>
      <bottom style="medium">
        <color rgb="FF000000"/>
      </bottom>
      <diagonal/>
    </border>
    <border>
      <left/>
      <right style="thick">
        <color rgb="FF000000"/>
      </right>
      <top style="medium">
        <color rgb="FF000000"/>
      </top>
      <bottom style="medium">
        <color rgb="FF000000"/>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right style="thick">
        <color rgb="FF000000"/>
      </right>
      <top/>
      <bottom style="thick">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thick">
        <color rgb="FF000000"/>
      </bottom>
      <diagonal/>
    </border>
  </borders>
  <cellStyleXfs count="15">
    <xf numFmtId="0" fontId="0" fillId="0" borderId="0"/>
    <xf numFmtId="44" fontId="2" fillId="0" borderId="0" applyFont="0" applyFill="0" applyBorder="0" applyAlignment="0" applyProtection="0"/>
    <xf numFmtId="0" fontId="3" fillId="0" borderId="0"/>
    <xf numFmtId="0" fontId="9" fillId="0" borderId="0"/>
    <xf numFmtId="0" fontId="9" fillId="0" borderId="0"/>
    <xf numFmtId="44" fontId="9" fillId="0" borderId="0" applyFont="0" applyFill="0" applyBorder="0" applyAlignment="0" applyProtection="0"/>
    <xf numFmtId="0" fontId="1" fillId="0" borderId="0"/>
    <xf numFmtId="0" fontId="14" fillId="0" borderId="0" applyNumberFormat="0" applyFill="0" applyBorder="0" applyAlignment="0" applyProtection="0"/>
    <xf numFmtId="0" fontId="18" fillId="0" borderId="0"/>
    <xf numFmtId="0" fontId="9" fillId="0" borderId="0"/>
    <xf numFmtId="0" fontId="19" fillId="0" borderId="0" applyNumberFormat="0" applyFill="0" applyBorder="0" applyAlignment="0" applyProtection="0"/>
    <xf numFmtId="0" fontId="1" fillId="0" borderId="0"/>
    <xf numFmtId="44" fontId="2" fillId="0" borderId="0" applyFont="0" applyFill="0" applyBorder="0" applyAlignment="0" applyProtection="0"/>
    <xf numFmtId="44" fontId="9" fillId="0" borderId="0" applyFont="0" applyFill="0" applyBorder="0" applyAlignment="0" applyProtection="0"/>
    <xf numFmtId="0" fontId="9" fillId="0" borderId="0"/>
  </cellStyleXfs>
  <cellXfs count="239">
    <xf numFmtId="0" fontId="0" fillId="0" borderId="0" xfId="0"/>
    <xf numFmtId="0" fontId="3" fillId="3" borderId="0" xfId="2" applyFill="1"/>
    <xf numFmtId="0" fontId="1" fillId="2" borderId="4" xfId="2" applyFont="1" applyFill="1" applyBorder="1" applyAlignment="1" applyProtection="1">
      <alignment horizontal="center" vertical="center" wrapText="1"/>
      <protection locked="0"/>
    </xf>
    <xf numFmtId="164" fontId="1" fillId="6" borderId="16" xfId="2" applyNumberFormat="1" applyFont="1" applyFill="1" applyBorder="1" applyAlignment="1" applyProtection="1">
      <alignment horizontal="center" vertical="center" wrapText="1"/>
      <protection locked="0"/>
    </xf>
    <xf numFmtId="7" fontId="1" fillId="4" borderId="4" xfId="1" applyNumberFormat="1" applyFont="1" applyFill="1" applyBorder="1" applyAlignment="1" applyProtection="1">
      <alignment horizontal="center" vertical="center"/>
      <protection locked="0"/>
    </xf>
    <xf numFmtId="0" fontId="11" fillId="3" borderId="0" xfId="2" applyFont="1" applyFill="1"/>
    <xf numFmtId="0" fontId="1" fillId="8" borderId="5" xfId="0" applyFont="1" applyFill="1" applyBorder="1" applyAlignment="1" applyProtection="1">
      <alignment horizontal="center" vertical="center"/>
      <protection locked="0"/>
    </xf>
    <xf numFmtId="165" fontId="1" fillId="9" borderId="4" xfId="2" applyNumberFormat="1" applyFont="1" applyFill="1" applyBorder="1" applyAlignment="1" applyProtection="1">
      <alignment horizontal="center" vertical="center" wrapText="1"/>
      <protection locked="0"/>
    </xf>
    <xf numFmtId="0" fontId="3" fillId="3" borderId="0" xfId="2" applyFill="1" applyAlignment="1">
      <alignment horizontal="center" vertical="center" wrapText="1"/>
    </xf>
    <xf numFmtId="3" fontId="1" fillId="2" borderId="9" xfId="2" applyNumberFormat="1" applyFont="1" applyFill="1" applyBorder="1" applyAlignment="1" applyProtection="1">
      <alignment horizontal="center" vertical="center" wrapText="1"/>
      <protection locked="0"/>
    </xf>
    <xf numFmtId="0" fontId="1" fillId="3" borderId="0" xfId="2" applyFont="1" applyFill="1" applyAlignment="1">
      <alignment vertical="center"/>
    </xf>
    <xf numFmtId="164" fontId="1" fillId="3" borderId="0" xfId="2" applyNumberFormat="1" applyFont="1" applyFill="1" applyAlignment="1">
      <alignment vertical="center"/>
    </xf>
    <xf numFmtId="0" fontId="0" fillId="3" borderId="0" xfId="0" applyFill="1"/>
    <xf numFmtId="7" fontId="6" fillId="4" borderId="5" xfId="5" applyNumberFormat="1" applyFont="1" applyFill="1" applyBorder="1" applyAlignment="1" applyProtection="1">
      <alignment horizontal="center" vertical="center" wrapText="1"/>
      <protection locked="0"/>
    </xf>
    <xf numFmtId="166" fontId="6" fillId="5" borderId="5" xfId="5" applyNumberFormat="1" applyFont="1" applyFill="1" applyBorder="1" applyAlignment="1" applyProtection="1">
      <alignment horizontal="center" vertical="center" wrapText="1"/>
      <protection locked="0"/>
    </xf>
    <xf numFmtId="0" fontId="0" fillId="3" borderId="0" xfId="0" applyFill="1" applyProtection="1">
      <protection locked="0"/>
    </xf>
    <xf numFmtId="0" fontId="18" fillId="3" borderId="0" xfId="8" applyFill="1"/>
    <xf numFmtId="0" fontId="9" fillId="3" borderId="0" xfId="9" applyFill="1"/>
    <xf numFmtId="0" fontId="1" fillId="2" borderId="5" xfId="2" applyFont="1" applyFill="1" applyBorder="1" applyAlignment="1" applyProtection="1">
      <alignment horizontal="center" vertical="center" wrapText="1"/>
      <protection locked="0"/>
    </xf>
    <xf numFmtId="10" fontId="1" fillId="5" borderId="5" xfId="2" applyNumberFormat="1" applyFont="1" applyFill="1" applyBorder="1" applyAlignment="1" applyProtection="1">
      <alignment horizontal="center" vertical="center" wrapText="1"/>
      <protection locked="0"/>
    </xf>
    <xf numFmtId="10" fontId="1" fillId="5" borderId="5" xfId="6" applyNumberFormat="1" applyFill="1" applyBorder="1" applyAlignment="1" applyProtection="1">
      <alignment horizontal="center" vertical="center" wrapText="1"/>
      <protection locked="0"/>
    </xf>
    <xf numFmtId="0" fontId="1" fillId="0" borderId="5" xfId="0" applyFont="1" applyBorder="1" applyAlignment="1" applyProtection="1">
      <alignment horizontal="center" vertical="center"/>
      <protection locked="0"/>
    </xf>
    <xf numFmtId="0" fontId="16" fillId="7" borderId="5" xfId="3" applyFont="1" applyFill="1" applyBorder="1" applyAlignment="1">
      <alignment horizontal="center" vertical="center" wrapText="1"/>
    </xf>
    <xf numFmtId="7" fontId="6" fillId="4" borderId="5" xfId="5" applyNumberFormat="1" applyFont="1" applyFill="1" applyBorder="1" applyAlignment="1" applyProtection="1">
      <alignment horizontal="center" vertical="center"/>
      <protection locked="0"/>
    </xf>
    <xf numFmtId="166" fontId="6" fillId="9" borderId="5" xfId="5" applyNumberFormat="1" applyFont="1" applyFill="1" applyBorder="1" applyAlignment="1" applyProtection="1">
      <alignment horizontal="center" vertical="center" wrapText="1"/>
      <protection locked="0"/>
    </xf>
    <xf numFmtId="166" fontId="6" fillId="9" borderId="5" xfId="5" applyNumberFormat="1" applyFont="1" applyFill="1" applyBorder="1" applyAlignment="1" applyProtection="1">
      <alignment horizontal="center" vertical="center"/>
      <protection locked="0"/>
    </xf>
    <xf numFmtId="0" fontId="6" fillId="0" borderId="5" xfId="3" applyFont="1" applyBorder="1" applyAlignment="1" applyProtection="1">
      <alignment horizontal="left" vertical="center" wrapText="1"/>
      <protection locked="0"/>
    </xf>
    <xf numFmtId="0" fontId="6" fillId="10" borderId="5" xfId="7" applyFont="1" applyFill="1" applyBorder="1" applyAlignment="1">
      <alignment horizontal="center" vertical="center" wrapText="1"/>
    </xf>
    <xf numFmtId="0" fontId="6" fillId="2" borderId="5" xfId="7" applyFont="1" applyFill="1" applyBorder="1" applyAlignment="1">
      <alignment horizontal="center" vertical="center" wrapText="1"/>
    </xf>
    <xf numFmtId="0" fontId="5" fillId="12" borderId="14" xfId="2" applyFont="1" applyFill="1" applyBorder="1" applyAlignment="1">
      <alignment horizontal="center" vertical="center" wrapText="1"/>
    </xf>
    <xf numFmtId="0" fontId="5" fillId="12" borderId="15" xfId="2" applyFont="1" applyFill="1" applyBorder="1" applyAlignment="1">
      <alignment horizontal="center" vertical="center" wrapText="1"/>
    </xf>
    <xf numFmtId="0" fontId="22" fillId="2" borderId="5" xfId="2" applyFont="1" applyFill="1" applyBorder="1" applyAlignment="1" applyProtection="1">
      <alignment horizontal="left" vertical="center" wrapText="1"/>
      <protection locked="0"/>
    </xf>
    <xf numFmtId="10" fontId="1" fillId="2" borderId="4" xfId="6" applyNumberFormat="1" applyFill="1" applyBorder="1" applyAlignment="1" applyProtection="1">
      <alignment horizontal="center" vertical="center" wrapText="1"/>
      <protection locked="0"/>
    </xf>
    <xf numFmtId="3" fontId="1" fillId="2" borderId="4" xfId="11" applyNumberFormat="1" applyFill="1" applyBorder="1" applyAlignment="1" applyProtection="1">
      <alignment horizontal="center" vertical="center" wrapText="1"/>
      <protection locked="0"/>
    </xf>
    <xf numFmtId="10" fontId="1" fillId="5" borderId="4" xfId="11" applyNumberFormat="1" applyFill="1" applyBorder="1" applyAlignment="1" applyProtection="1">
      <alignment horizontal="center" vertical="center" wrapText="1"/>
      <protection locked="0"/>
    </xf>
    <xf numFmtId="3" fontId="1" fillId="2" borderId="5" xfId="2" applyNumberFormat="1" applyFont="1" applyFill="1" applyBorder="1" applyAlignment="1" applyProtection="1">
      <alignment horizontal="center" vertical="center" wrapText="1"/>
      <protection locked="0"/>
    </xf>
    <xf numFmtId="0" fontId="5" fillId="13" borderId="4" xfId="2" applyFont="1" applyFill="1" applyBorder="1" applyAlignment="1" applyProtection="1">
      <alignment horizontal="center" vertical="center" wrapText="1"/>
      <protection locked="0"/>
    </xf>
    <xf numFmtId="0" fontId="1" fillId="14" borderId="5" xfId="2" applyFont="1" applyFill="1" applyBorder="1" applyAlignment="1" applyProtection="1">
      <alignment horizontal="center" vertical="center" wrapText="1"/>
      <protection locked="0"/>
    </xf>
    <xf numFmtId="0" fontId="5" fillId="15" borderId="4" xfId="2" applyFont="1" applyFill="1" applyBorder="1" applyAlignment="1" applyProtection="1">
      <alignment horizontal="center" vertical="center" wrapText="1"/>
      <protection locked="0"/>
    </xf>
    <xf numFmtId="0" fontId="5" fillId="16" borderId="4" xfId="2" applyFont="1" applyFill="1" applyBorder="1" applyAlignment="1" applyProtection="1">
      <alignment horizontal="center" vertical="center" wrapText="1"/>
      <protection locked="0"/>
    </xf>
    <xf numFmtId="0" fontId="1" fillId="17" borderId="5" xfId="2" applyFont="1" applyFill="1" applyBorder="1" applyAlignment="1" applyProtection="1">
      <alignment horizontal="center" vertical="center" wrapText="1"/>
      <protection locked="0"/>
    </xf>
    <xf numFmtId="0" fontId="1" fillId="2" borderId="5" xfId="6" applyFill="1" applyBorder="1" applyAlignment="1" applyProtection="1">
      <alignment vertical="center" wrapText="1"/>
      <protection locked="0"/>
    </xf>
    <xf numFmtId="10" fontId="1" fillId="5" borderId="5" xfId="2" quotePrefix="1" applyNumberFormat="1" applyFont="1" applyFill="1" applyBorder="1" applyAlignment="1" applyProtection="1">
      <alignment horizontal="center" vertical="center" wrapText="1"/>
      <protection locked="0"/>
    </xf>
    <xf numFmtId="0" fontId="23" fillId="2" borderId="4" xfId="2" applyFont="1" applyFill="1" applyBorder="1" applyAlignment="1" applyProtection="1">
      <alignment horizontal="center" vertical="center" wrapText="1"/>
      <protection locked="0"/>
    </xf>
    <xf numFmtId="0" fontId="23" fillId="2" borderId="5" xfId="2" applyFont="1" applyFill="1" applyBorder="1" applyAlignment="1" applyProtection="1">
      <alignment horizontal="center" vertical="center" wrapText="1"/>
      <protection locked="0"/>
    </xf>
    <xf numFmtId="0" fontId="23" fillId="14" borderId="5" xfId="2" applyFont="1" applyFill="1" applyBorder="1" applyAlignment="1" applyProtection="1">
      <alignment horizontal="center" vertical="center" wrapText="1"/>
      <protection locked="0"/>
    </xf>
    <xf numFmtId="10" fontId="23" fillId="5" borderId="4" xfId="11" applyNumberFormat="1" applyFont="1" applyFill="1" applyBorder="1" applyAlignment="1" applyProtection="1">
      <alignment horizontal="center" vertical="center" wrapText="1"/>
      <protection locked="0"/>
    </xf>
    <xf numFmtId="3" fontId="23" fillId="2" borderId="5" xfId="2" applyNumberFormat="1" applyFont="1" applyFill="1" applyBorder="1" applyAlignment="1" applyProtection="1">
      <alignment horizontal="center" vertical="center" wrapText="1"/>
      <protection locked="0"/>
    </xf>
    <xf numFmtId="10" fontId="23" fillId="5" borderId="5" xfId="2" applyNumberFormat="1" applyFont="1" applyFill="1" applyBorder="1" applyAlignment="1" applyProtection="1">
      <alignment horizontal="center" vertical="center" wrapText="1"/>
      <protection locked="0"/>
    </xf>
    <xf numFmtId="10" fontId="23" fillId="2" borderId="4" xfId="6" applyNumberFormat="1" applyFont="1" applyFill="1" applyBorder="1" applyAlignment="1" applyProtection="1">
      <alignment horizontal="center" vertical="center" wrapText="1"/>
      <protection locked="0"/>
    </xf>
    <xf numFmtId="3" fontId="23" fillId="2" borderId="4" xfId="11" applyNumberFormat="1" applyFont="1" applyFill="1" applyBorder="1" applyAlignment="1" applyProtection="1">
      <alignment horizontal="center" vertical="center" wrapText="1"/>
      <protection locked="0"/>
    </xf>
    <xf numFmtId="0" fontId="24" fillId="2" borderId="5" xfId="2" applyFont="1" applyFill="1" applyBorder="1" applyAlignment="1" applyProtection="1">
      <alignment horizontal="left" vertical="center" wrapText="1"/>
      <protection locked="0"/>
    </xf>
    <xf numFmtId="10" fontId="1" fillId="10" borderId="4" xfId="6" applyNumberFormat="1" applyFill="1" applyBorder="1" applyAlignment="1" applyProtection="1">
      <alignment horizontal="center" vertical="center" wrapText="1"/>
      <protection locked="0"/>
    </xf>
    <xf numFmtId="10" fontId="1" fillId="2" borderId="4" xfId="6" quotePrefix="1" applyNumberFormat="1" applyFill="1" applyBorder="1" applyAlignment="1" applyProtection="1">
      <alignment horizontal="center" vertical="center" wrapText="1"/>
      <protection locked="0"/>
    </xf>
    <xf numFmtId="0" fontId="22" fillId="2" borderId="5" xfId="6" applyFont="1" applyFill="1" applyBorder="1" applyAlignment="1" applyProtection="1">
      <alignment vertical="center" wrapText="1"/>
      <protection locked="0"/>
    </xf>
    <xf numFmtId="0" fontId="22" fillId="2" borderId="5" xfId="6" applyFont="1" applyFill="1" applyBorder="1" applyAlignment="1" applyProtection="1">
      <alignment wrapText="1"/>
      <protection locked="0"/>
    </xf>
    <xf numFmtId="0" fontId="5" fillId="19" borderId="5" xfId="8" applyFont="1" applyFill="1" applyBorder="1" applyAlignment="1">
      <alignment horizontal="center" vertical="center" wrapText="1"/>
    </xf>
    <xf numFmtId="0" fontId="6" fillId="11" borderId="5" xfId="8" applyFont="1" applyFill="1" applyBorder="1" applyAlignment="1">
      <alignment horizontal="center" vertical="center" wrapText="1"/>
    </xf>
    <xf numFmtId="167" fontId="6" fillId="2" borderId="5" xfId="8" applyNumberFormat="1" applyFont="1" applyFill="1" applyBorder="1" applyAlignment="1">
      <alignment horizontal="center" vertical="center" wrapText="1"/>
    </xf>
    <xf numFmtId="0" fontId="5" fillId="12" borderId="11" xfId="2" applyFont="1" applyFill="1" applyBorder="1" applyAlignment="1">
      <alignment horizontal="center" vertical="center" wrapText="1"/>
    </xf>
    <xf numFmtId="0" fontId="16" fillId="18" borderId="5" xfId="8" applyFont="1" applyFill="1" applyBorder="1" applyAlignment="1">
      <alignment horizontal="center" vertical="center" wrapText="1"/>
    </xf>
    <xf numFmtId="10" fontId="1" fillId="5" borderId="4" xfId="2" applyNumberFormat="1" applyFont="1" applyFill="1" applyBorder="1" applyAlignment="1">
      <alignment horizontal="center" vertical="center" wrapText="1"/>
    </xf>
    <xf numFmtId="0" fontId="11" fillId="3" borderId="0" xfId="2" applyFont="1" applyFill="1" applyAlignment="1">
      <alignment horizontal="left"/>
    </xf>
    <xf numFmtId="2" fontId="5" fillId="12" borderId="11" xfId="2" applyNumberFormat="1" applyFont="1" applyFill="1" applyBorder="1" applyAlignment="1">
      <alignment horizontal="center" vertical="center" wrapText="1"/>
    </xf>
    <xf numFmtId="2" fontId="3" fillId="3" borderId="0" xfId="2" applyNumberFormat="1" applyFill="1" applyAlignment="1">
      <alignment vertical="center" wrapText="1"/>
    </xf>
    <xf numFmtId="0" fontId="1" fillId="2" borderId="4" xfId="11" applyFill="1" applyBorder="1" applyAlignment="1" applyProtection="1">
      <alignment horizontal="center" vertical="center" wrapText="1"/>
      <protection locked="0"/>
    </xf>
    <xf numFmtId="0" fontId="15" fillId="12" borderId="13" xfId="3" applyFont="1" applyFill="1" applyBorder="1" applyAlignment="1">
      <alignment horizontal="center" vertical="center" wrapText="1"/>
    </xf>
    <xf numFmtId="0" fontId="15" fillId="12" borderId="19" xfId="3" applyFont="1" applyFill="1" applyBorder="1" applyAlignment="1">
      <alignment horizontal="center" vertical="center" wrapText="1"/>
    </xf>
    <xf numFmtId="7" fontId="6" fillId="4" borderId="4" xfId="5" applyNumberFormat="1" applyFont="1" applyFill="1" applyBorder="1" applyAlignment="1" applyProtection="1">
      <alignment horizontal="center" vertical="center"/>
      <protection locked="0"/>
    </xf>
    <xf numFmtId="166" fontId="6" fillId="9" borderId="4" xfId="5" applyNumberFormat="1" applyFont="1" applyFill="1" applyBorder="1" applyAlignment="1" applyProtection="1">
      <alignment horizontal="center" vertical="center"/>
      <protection locked="0"/>
    </xf>
    <xf numFmtId="0" fontId="28" fillId="0" borderId="4" xfId="3" applyFont="1" applyBorder="1" applyAlignment="1" applyProtection="1">
      <alignment horizontal="left" vertical="center"/>
      <protection locked="0"/>
    </xf>
    <xf numFmtId="0" fontId="16" fillId="7" borderId="4" xfId="3" applyFont="1" applyFill="1" applyBorder="1" applyAlignment="1">
      <alignment horizontal="center" vertical="center" wrapText="1"/>
    </xf>
    <xf numFmtId="0" fontId="1" fillId="8" borderId="4" xfId="0" applyFont="1" applyFill="1" applyBorder="1" applyAlignment="1" applyProtection="1">
      <alignment horizontal="center" vertical="center"/>
      <protection locked="0"/>
    </xf>
    <xf numFmtId="7" fontId="6" fillId="4" borderId="4" xfId="5" applyNumberFormat="1" applyFont="1" applyFill="1" applyBorder="1" applyAlignment="1" applyProtection="1">
      <alignment horizontal="center" vertical="center" wrapText="1"/>
      <protection locked="0"/>
    </xf>
    <xf numFmtId="166" fontId="6" fillId="5" borderId="4" xfId="5" applyNumberFormat="1" applyFont="1" applyFill="1" applyBorder="1" applyAlignment="1" applyProtection="1">
      <alignment horizontal="center" vertical="center" wrapText="1"/>
      <protection locked="0"/>
    </xf>
    <xf numFmtId="166" fontId="6" fillId="9" borderId="4" xfId="5" applyNumberFormat="1" applyFont="1" applyFill="1" applyBorder="1" applyAlignment="1" applyProtection="1">
      <alignment horizontal="center" vertical="center" wrapText="1"/>
      <protection locked="0"/>
    </xf>
    <xf numFmtId="0" fontId="6" fillId="0" borderId="4" xfId="3" applyFont="1" applyBorder="1" applyAlignment="1" applyProtection="1">
      <alignment horizontal="left" vertical="center" wrapText="1"/>
      <protection locked="0"/>
    </xf>
    <xf numFmtId="7" fontId="6" fillId="20" borderId="4" xfId="5" applyNumberFormat="1" applyFont="1" applyFill="1" applyBorder="1" applyAlignment="1" applyProtection="1">
      <alignment horizontal="center" vertical="center"/>
      <protection locked="0"/>
    </xf>
    <xf numFmtId="166" fontId="6" fillId="20" borderId="4" xfId="5" applyNumberFormat="1" applyFont="1" applyFill="1" applyBorder="1" applyAlignment="1" applyProtection="1">
      <alignment horizontal="center" vertical="center"/>
      <protection locked="0"/>
    </xf>
    <xf numFmtId="7" fontId="6" fillId="20" borderId="5" xfId="5" applyNumberFormat="1" applyFont="1" applyFill="1" applyBorder="1" applyAlignment="1" applyProtection="1">
      <alignment horizontal="center" vertical="center"/>
      <protection locked="0"/>
    </xf>
    <xf numFmtId="166" fontId="6" fillId="20" borderId="5" xfId="5" applyNumberFormat="1" applyFont="1" applyFill="1" applyBorder="1" applyAlignment="1" applyProtection="1">
      <alignment horizontal="center" vertical="center"/>
      <protection locked="0"/>
    </xf>
    <xf numFmtId="0" fontId="11" fillId="3" borderId="0" xfId="2" applyFont="1" applyFill="1" applyAlignment="1">
      <alignment horizontal="left" wrapText="1"/>
    </xf>
    <xf numFmtId="0" fontId="6" fillId="7" borderId="4" xfId="3" applyFont="1" applyFill="1" applyBorder="1" applyAlignment="1">
      <alignment horizontal="center" vertical="center" wrapText="1"/>
    </xf>
    <xf numFmtId="0" fontId="5" fillId="13" borderId="11" xfId="3" applyFont="1" applyFill="1" applyBorder="1" applyAlignment="1">
      <alignment horizontal="center" vertical="center" wrapText="1"/>
    </xf>
    <xf numFmtId="0" fontId="5" fillId="13" borderId="1" xfId="3" applyFont="1" applyFill="1" applyBorder="1" applyAlignment="1">
      <alignment horizontal="center" vertical="center" wrapText="1"/>
    </xf>
    <xf numFmtId="0" fontId="5" fillId="16" borderId="11" xfId="2" applyFont="1" applyFill="1" applyBorder="1" applyAlignment="1" applyProtection="1">
      <alignment horizontal="center" vertical="center" wrapText="1"/>
      <protection locked="0"/>
    </xf>
    <xf numFmtId="0" fontId="5" fillId="15" borderId="11" xfId="2" applyFont="1" applyFill="1" applyBorder="1" applyAlignment="1" applyProtection="1">
      <alignment horizontal="center" vertical="center" wrapText="1"/>
      <protection locked="0"/>
    </xf>
    <xf numFmtId="7" fontId="1" fillId="4" borderId="4" xfId="1" applyNumberFormat="1" applyFont="1" applyFill="1" applyBorder="1" applyAlignment="1" applyProtection="1">
      <alignment horizontal="center" vertical="center"/>
    </xf>
    <xf numFmtId="0" fontId="5" fillId="12" borderId="11" xfId="3" applyFont="1" applyFill="1" applyBorder="1" applyAlignment="1">
      <alignment horizontal="center" vertical="center" wrapText="1"/>
    </xf>
    <xf numFmtId="0" fontId="1" fillId="0" borderId="5" xfId="0" applyFont="1" applyBorder="1" applyAlignment="1" applyProtection="1">
      <alignment horizontal="center" vertical="center" wrapText="1"/>
      <protection locked="0"/>
    </xf>
    <xf numFmtId="0" fontId="16" fillId="7" borderId="9" xfId="3" applyFont="1" applyFill="1" applyBorder="1" applyAlignment="1">
      <alignment horizontal="center" vertical="center" wrapText="1"/>
    </xf>
    <xf numFmtId="0" fontId="6" fillId="7" borderId="27" xfId="3" applyFont="1" applyFill="1" applyBorder="1" applyAlignment="1">
      <alignment horizontal="left" vertical="center" wrapText="1"/>
    </xf>
    <xf numFmtId="0" fontId="16" fillId="7" borderId="6" xfId="3" applyFont="1" applyFill="1" applyBorder="1" applyAlignment="1">
      <alignment horizontal="center" vertical="center" wrapText="1"/>
    </xf>
    <xf numFmtId="0" fontId="5" fillId="12" borderId="15" xfId="9" applyFont="1" applyFill="1" applyBorder="1" applyAlignment="1">
      <alignment horizontal="center" vertical="center" wrapText="1"/>
    </xf>
    <xf numFmtId="0" fontId="1" fillId="2" borderId="4" xfId="6" applyFill="1" applyBorder="1" applyAlignment="1" applyProtection="1">
      <alignment horizontal="center" vertical="center" wrapText="1"/>
      <protection locked="0"/>
    </xf>
    <xf numFmtId="0" fontId="1" fillId="0" borderId="4" xfId="0" applyFont="1" applyBorder="1" applyAlignment="1" applyProtection="1">
      <alignment horizontal="left" vertical="center"/>
      <protection locked="0"/>
    </xf>
    <xf numFmtId="164" fontId="1" fillId="6" borderId="16" xfId="6" applyNumberFormat="1" applyFill="1" applyBorder="1" applyAlignment="1" applyProtection="1">
      <alignment horizontal="center" vertical="center" wrapText="1"/>
      <protection locked="0"/>
    </xf>
    <xf numFmtId="10" fontId="1" fillId="5" borderId="4" xfId="6" applyNumberFormat="1" applyFill="1" applyBorder="1" applyAlignment="1">
      <alignment horizontal="center" vertical="center" wrapText="1"/>
    </xf>
    <xf numFmtId="3" fontId="1" fillId="9" borderId="4" xfId="6" applyNumberFormat="1" applyFill="1" applyBorder="1" applyAlignment="1" applyProtection="1">
      <alignment horizontal="center" vertical="center" wrapText="1"/>
      <protection locked="0"/>
    </xf>
    <xf numFmtId="0" fontId="1" fillId="9" borderId="4" xfId="6" applyFill="1" applyBorder="1" applyAlignment="1" applyProtection="1">
      <alignment horizontal="center" vertical="center" wrapText="1"/>
      <protection locked="0"/>
    </xf>
    <xf numFmtId="2" fontId="1" fillId="9" borderId="4" xfId="6" applyNumberFormat="1" applyFill="1" applyBorder="1" applyAlignment="1" applyProtection="1">
      <alignment horizontal="center" vertical="center" wrapText="1"/>
      <protection locked="0"/>
    </xf>
    <xf numFmtId="165" fontId="1" fillId="9" borderId="4" xfId="6" applyNumberFormat="1" applyFill="1" applyBorder="1" applyAlignment="1" applyProtection="1">
      <alignment horizontal="center" vertical="center" wrapText="1"/>
      <protection locked="0"/>
    </xf>
    <xf numFmtId="3" fontId="1" fillId="2" borderId="9" xfId="6" applyNumberFormat="1" applyFill="1" applyBorder="1" applyAlignment="1" applyProtection="1">
      <alignment horizontal="center" vertical="center" wrapText="1"/>
      <protection locked="0"/>
    </xf>
    <xf numFmtId="164" fontId="1" fillId="6" borderId="4" xfId="6" applyNumberFormat="1" applyFill="1" applyBorder="1" applyAlignment="1" applyProtection="1">
      <alignment horizontal="center" vertical="center" wrapText="1"/>
      <protection locked="0"/>
    </xf>
    <xf numFmtId="0" fontId="16" fillId="10" borderId="29" xfId="8" applyFont="1" applyFill="1" applyBorder="1" applyAlignment="1">
      <alignment horizontal="center" vertical="center" wrapText="1"/>
    </xf>
    <xf numFmtId="0" fontId="16" fillId="10" borderId="31" xfId="8" applyFont="1" applyFill="1" applyBorder="1" applyAlignment="1">
      <alignment horizontal="center" vertical="center" wrapText="1"/>
    </xf>
    <xf numFmtId="167" fontId="6" fillId="2" borderId="32" xfId="8" applyNumberFormat="1" applyFont="1" applyFill="1" applyBorder="1" applyAlignment="1">
      <alignment horizontal="center" vertical="center" wrapText="1"/>
    </xf>
    <xf numFmtId="168" fontId="1" fillId="5" borderId="4" xfId="6" applyNumberFormat="1" applyFill="1" applyBorder="1" applyAlignment="1">
      <alignment horizontal="center" vertical="center" wrapText="1"/>
    </xf>
    <xf numFmtId="0" fontId="1" fillId="2" borderId="4" xfId="6" applyFill="1" applyBorder="1" applyAlignment="1" applyProtection="1">
      <alignment wrapText="1"/>
      <protection locked="0"/>
    </xf>
    <xf numFmtId="0" fontId="1" fillId="2" borderId="5" xfId="6" applyFill="1" applyBorder="1" applyAlignment="1" applyProtection="1">
      <alignment horizontal="center" vertical="center" wrapText="1"/>
      <protection locked="0"/>
    </xf>
    <xf numFmtId="0" fontId="1" fillId="21" borderId="5" xfId="11" applyFill="1" applyBorder="1" applyAlignment="1" applyProtection="1">
      <alignment horizontal="center" vertical="center" wrapText="1"/>
      <protection locked="0"/>
    </xf>
    <xf numFmtId="0" fontId="1" fillId="0" borderId="5" xfId="0" applyFont="1" applyBorder="1" applyAlignment="1">
      <alignment horizontal="justify" vertical="center"/>
    </xf>
    <xf numFmtId="0" fontId="20" fillId="0" borderId="0" xfId="0" applyFont="1" applyAlignment="1">
      <alignment horizontal="center"/>
    </xf>
    <xf numFmtId="14" fontId="0" fillId="0" borderId="0" xfId="0" applyNumberFormat="1" applyAlignment="1">
      <alignment horizontal="center"/>
    </xf>
    <xf numFmtId="0" fontId="0" fillId="0" borderId="0" xfId="0" applyAlignment="1">
      <alignment horizontal="center"/>
    </xf>
    <xf numFmtId="0" fontId="20" fillId="0" borderId="0" xfId="0" applyFont="1" applyAlignment="1">
      <alignment horizontal="left"/>
    </xf>
    <xf numFmtId="0" fontId="0" fillId="0" borderId="0" xfId="0" applyAlignment="1">
      <alignment horizontal="left"/>
    </xf>
    <xf numFmtId="0" fontId="5" fillId="13" borderId="4" xfId="6"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6" fillId="22" borderId="30" xfId="8" applyFont="1" applyFill="1" applyBorder="1" applyAlignment="1">
      <alignment horizontal="center" vertical="center" wrapText="1"/>
    </xf>
    <xf numFmtId="7" fontId="1" fillId="4" borderId="4" xfId="12" applyNumberFormat="1" applyFont="1" applyFill="1" applyBorder="1" applyAlignment="1" applyProtection="1">
      <alignment horizontal="center" vertical="center"/>
      <protection locked="0"/>
    </xf>
    <xf numFmtId="3" fontId="1" fillId="0" borderId="9" xfId="6" applyNumberFormat="1" applyBorder="1" applyAlignment="1" applyProtection="1">
      <alignment horizontal="center" vertical="center" wrapText="1"/>
      <protection locked="0"/>
    </xf>
    <xf numFmtId="3" fontId="1" fillId="0" borderId="5" xfId="2" applyNumberFormat="1" applyFont="1" applyBorder="1" applyAlignment="1" applyProtection="1">
      <alignment horizontal="center" vertical="center" wrapText="1"/>
      <protection locked="0"/>
    </xf>
    <xf numFmtId="10" fontId="1" fillId="0" borderId="4" xfId="6" applyNumberFormat="1" applyBorder="1" applyAlignment="1" applyProtection="1">
      <alignment horizontal="center" vertical="center" wrapText="1"/>
      <protection locked="0"/>
    </xf>
    <xf numFmtId="0" fontId="1" fillId="0" borderId="4" xfId="2" applyFont="1" applyBorder="1" applyAlignment="1" applyProtection="1">
      <alignment horizontal="center" vertical="center" wrapText="1"/>
      <protection locked="0"/>
    </xf>
    <xf numFmtId="0" fontId="1" fillId="0" borderId="4" xfId="11" applyBorder="1" applyAlignment="1" applyProtection="1">
      <alignment horizontal="center" vertical="center" wrapText="1"/>
      <protection locked="0"/>
    </xf>
    <xf numFmtId="167" fontId="6" fillId="0" borderId="5" xfId="8" applyNumberFormat="1" applyFont="1" applyBorder="1" applyAlignment="1">
      <alignment horizontal="center" vertical="center" wrapText="1"/>
    </xf>
    <xf numFmtId="0" fontId="1" fillId="0" borderId="4" xfId="6" applyBorder="1" applyAlignment="1" applyProtection="1">
      <alignment horizontal="center" vertical="center" wrapText="1"/>
      <protection locked="0"/>
    </xf>
    <xf numFmtId="0" fontId="1" fillId="10" borderId="4" xfId="6" applyFill="1" applyBorder="1" applyAlignment="1" applyProtection="1">
      <alignment horizontal="center" vertical="center" wrapText="1"/>
      <protection locked="0"/>
    </xf>
    <xf numFmtId="4" fontId="1" fillId="9" borderId="4" xfId="6" applyNumberFormat="1" applyFill="1" applyBorder="1" applyAlignment="1" applyProtection="1">
      <alignment horizontal="center" vertical="center" wrapText="1"/>
      <protection locked="0"/>
    </xf>
    <xf numFmtId="169" fontId="1" fillId="9" borderId="4" xfId="6" applyNumberFormat="1" applyFill="1" applyBorder="1" applyAlignment="1" applyProtection="1">
      <alignment horizontal="center" vertical="center" wrapText="1"/>
      <protection locked="0"/>
    </xf>
    <xf numFmtId="0" fontId="33" fillId="23" borderId="41" xfId="0" applyFont="1" applyFill="1" applyBorder="1" applyAlignment="1">
      <alignment horizontal="center" vertical="center" wrapText="1"/>
    </xf>
    <xf numFmtId="0" fontId="33" fillId="23" borderId="42" xfId="0" applyFont="1" applyFill="1" applyBorder="1" applyAlignment="1">
      <alignment horizontal="center" vertical="center" wrapText="1"/>
    </xf>
    <xf numFmtId="0" fontId="34" fillId="0" borderId="38" xfId="0" applyFont="1" applyBorder="1" applyAlignment="1">
      <alignment vertical="center" wrapText="1"/>
    </xf>
    <xf numFmtId="0" fontId="34" fillId="0" borderId="39" xfId="0" applyFont="1" applyBorder="1" applyAlignment="1">
      <alignment horizontal="center" vertical="center" wrapText="1"/>
    </xf>
    <xf numFmtId="0" fontId="34" fillId="0" borderId="39" xfId="0" applyFont="1" applyBorder="1" applyAlignment="1">
      <alignment vertical="center" wrapText="1"/>
    </xf>
    <xf numFmtId="0" fontId="32" fillId="0" borderId="39" xfId="0" applyFont="1" applyBorder="1" applyAlignment="1">
      <alignment vertical="center" wrapText="1"/>
    </xf>
    <xf numFmtId="8" fontId="34" fillId="0" borderId="39" xfId="0" applyNumberFormat="1" applyFont="1" applyBorder="1" applyAlignment="1">
      <alignment horizontal="center" vertical="center" wrapText="1"/>
    </xf>
    <xf numFmtId="8" fontId="34" fillId="0" borderId="43" xfId="0" applyNumberFormat="1" applyFont="1" applyBorder="1" applyAlignment="1">
      <alignment horizontal="center" vertical="center" wrapText="1"/>
    </xf>
    <xf numFmtId="0" fontId="35" fillId="0" borderId="39" xfId="0" applyFont="1" applyBorder="1" applyAlignment="1">
      <alignment horizontal="center" vertical="center" wrapText="1"/>
    </xf>
    <xf numFmtId="0" fontId="34" fillId="0" borderId="48" xfId="0" applyFont="1" applyBorder="1" applyAlignment="1">
      <alignment vertical="center" wrapText="1"/>
    </xf>
    <xf numFmtId="0" fontId="34" fillId="0" borderId="47" xfId="0" applyFont="1" applyBorder="1" applyAlignment="1">
      <alignment horizontal="center" vertical="center" wrapText="1"/>
    </xf>
    <xf numFmtId="0" fontId="32" fillId="0" borderId="47" xfId="0" applyFont="1" applyBorder="1" applyAlignment="1">
      <alignment vertical="center" wrapText="1"/>
    </xf>
    <xf numFmtId="8" fontId="34" fillId="0" borderId="47" xfId="0" applyNumberFormat="1" applyFont="1" applyBorder="1" applyAlignment="1">
      <alignment horizontal="center" vertical="center" wrapText="1"/>
    </xf>
    <xf numFmtId="8" fontId="34" fillId="0" borderId="49" xfId="0" applyNumberFormat="1" applyFont="1" applyBorder="1" applyAlignment="1">
      <alignment horizontal="center" vertical="center" wrapText="1"/>
    </xf>
    <xf numFmtId="0" fontId="34" fillId="0" borderId="50" xfId="0" applyFont="1" applyBorder="1" applyAlignment="1">
      <alignment vertical="center" wrapText="1"/>
    </xf>
    <xf numFmtId="0" fontId="34" fillId="0" borderId="51" xfId="0" applyFont="1" applyBorder="1" applyAlignment="1">
      <alignment horizontal="center" vertical="center" wrapText="1"/>
    </xf>
    <xf numFmtId="0" fontId="34" fillId="0" borderId="51" xfId="0" applyFont="1" applyBorder="1" applyAlignment="1">
      <alignment vertical="center" wrapText="1"/>
    </xf>
    <xf numFmtId="0" fontId="32" fillId="0" borderId="51" xfId="0" applyFont="1" applyBorder="1" applyAlignment="1">
      <alignment vertical="center" wrapText="1"/>
    </xf>
    <xf numFmtId="8" fontId="34" fillId="0" borderId="51" xfId="0" applyNumberFormat="1" applyFont="1" applyBorder="1" applyAlignment="1">
      <alignment horizontal="center" vertical="center" wrapText="1"/>
    </xf>
    <xf numFmtId="8" fontId="34" fillId="0" borderId="52" xfId="0" applyNumberFormat="1" applyFont="1" applyBorder="1" applyAlignment="1">
      <alignment horizontal="center" vertical="center" wrapText="1"/>
    </xf>
    <xf numFmtId="0" fontId="34" fillId="0" borderId="47" xfId="0" applyFont="1" applyBorder="1" applyAlignment="1">
      <alignment vertical="center" wrapText="1"/>
    </xf>
    <xf numFmtId="0" fontId="34" fillId="0" borderId="40" xfId="0" applyFont="1" applyBorder="1" applyAlignment="1">
      <alignment horizontal="center" vertical="center" wrapText="1"/>
    </xf>
    <xf numFmtId="0" fontId="34" fillId="0" borderId="40" xfId="0" applyFont="1" applyBorder="1" applyAlignment="1">
      <alignment vertical="center" wrapText="1"/>
    </xf>
    <xf numFmtId="0" fontId="32" fillId="0" borderId="40" xfId="0" applyFont="1" applyBorder="1" applyAlignment="1">
      <alignment vertical="center" wrapText="1"/>
    </xf>
    <xf numFmtId="8" fontId="34" fillId="0" borderId="40" xfId="0" applyNumberFormat="1" applyFont="1" applyBorder="1" applyAlignment="1">
      <alignment horizontal="center" vertical="center" wrapText="1"/>
    </xf>
    <xf numFmtId="8" fontId="34" fillId="0" borderId="42" xfId="0" applyNumberFormat="1" applyFont="1" applyBorder="1" applyAlignment="1">
      <alignment horizontal="center" vertical="center" wrapText="1"/>
    </xf>
    <xf numFmtId="0" fontId="34" fillId="0" borderId="39" xfId="0" applyFont="1" applyBorder="1" applyAlignment="1">
      <alignment horizontal="justify" vertical="center" wrapText="1"/>
    </xf>
    <xf numFmtId="0" fontId="34" fillId="0" borderId="39" xfId="0" applyFont="1" applyBorder="1" applyAlignment="1">
      <alignment horizontal="left" vertical="center" wrapText="1" indent="1"/>
    </xf>
    <xf numFmtId="0" fontId="34" fillId="0" borderId="48" xfId="0" applyFont="1" applyBorder="1" applyAlignment="1">
      <alignment horizontal="left" vertical="center" wrapText="1" indent="1"/>
    </xf>
    <xf numFmtId="0" fontId="34" fillId="0" borderId="38" xfId="0" applyFont="1" applyBorder="1" applyAlignment="1">
      <alignment horizontal="left" vertical="center" wrapText="1" indent="1"/>
    </xf>
    <xf numFmtId="0" fontId="34" fillId="0" borderId="50" xfId="0" applyFont="1" applyBorder="1" applyAlignment="1">
      <alignment horizontal="left" vertical="center" wrapText="1" indent="1"/>
    </xf>
    <xf numFmtId="0" fontId="33" fillId="23" borderId="40" xfId="0" applyFont="1" applyFill="1" applyBorder="1" applyAlignment="1">
      <alignment horizontal="center" vertical="center" wrapText="1"/>
    </xf>
    <xf numFmtId="0" fontId="33" fillId="23" borderId="40" xfId="0" applyFont="1" applyFill="1" applyBorder="1" applyAlignment="1">
      <alignment vertical="center" wrapText="1"/>
    </xf>
    <xf numFmtId="0" fontId="34" fillId="0" borderId="53" xfId="0" applyFont="1" applyBorder="1" applyAlignment="1">
      <alignment horizontal="center" vertical="center" wrapText="1"/>
    </xf>
    <xf numFmtId="0" fontId="34" fillId="0" borderId="45" xfId="0" applyFont="1" applyBorder="1" applyAlignment="1">
      <alignment horizontal="center" vertical="center" wrapText="1"/>
    </xf>
    <xf numFmtId="0" fontId="34" fillId="0" borderId="54" xfId="0" applyFont="1" applyBorder="1" applyAlignment="1">
      <alignment horizontal="center" vertical="center" wrapText="1"/>
    </xf>
    <xf numFmtId="0" fontId="34" fillId="0" borderId="47" xfId="0" applyFont="1" applyBorder="1" applyAlignment="1">
      <alignment horizontal="justify" vertical="center" wrapText="1"/>
    </xf>
    <xf numFmtId="0" fontId="34" fillId="0" borderId="51" xfId="0" applyFont="1" applyBorder="1" applyAlignment="1">
      <alignment horizontal="justify" vertical="center" wrapText="1"/>
    </xf>
    <xf numFmtId="0" fontId="34" fillId="0" borderId="48" xfId="0" applyFont="1" applyBorder="1" applyAlignment="1">
      <alignment horizontal="center" vertical="center" wrapText="1"/>
    </xf>
    <xf numFmtId="0" fontId="34" fillId="0" borderId="38" xfId="0" applyFont="1" applyBorder="1" applyAlignment="1">
      <alignment horizontal="center" vertical="center" wrapText="1"/>
    </xf>
    <xf numFmtId="0" fontId="6" fillId="2" borderId="4" xfId="6" applyFont="1" applyFill="1" applyBorder="1" applyAlignment="1" applyProtection="1">
      <alignment horizontal="center" vertical="center" wrapText="1"/>
      <protection locked="0"/>
    </xf>
    <xf numFmtId="0" fontId="6" fillId="0" borderId="5" xfId="0" applyFont="1" applyBorder="1" applyAlignment="1" applyProtection="1">
      <alignment horizontal="center" vertical="center"/>
      <protection locked="0"/>
    </xf>
    <xf numFmtId="7" fontId="6" fillId="4" borderId="4" xfId="1" applyNumberFormat="1" applyFont="1" applyFill="1" applyBorder="1" applyAlignment="1" applyProtection="1">
      <alignment horizontal="center" vertical="center"/>
      <protection locked="0"/>
    </xf>
    <xf numFmtId="164" fontId="6" fillId="6" borderId="16" xfId="6" applyNumberFormat="1" applyFont="1" applyFill="1" applyBorder="1" applyAlignment="1" applyProtection="1">
      <alignment horizontal="center" vertical="center" wrapText="1"/>
      <protection locked="0"/>
    </xf>
    <xf numFmtId="10" fontId="6" fillId="5" borderId="4" xfId="6" applyNumberFormat="1" applyFont="1" applyFill="1" applyBorder="1" applyAlignment="1">
      <alignment horizontal="center" vertical="center" wrapText="1"/>
    </xf>
    <xf numFmtId="3" fontId="6" fillId="9" borderId="4" xfId="6" applyNumberFormat="1" applyFont="1" applyFill="1" applyBorder="1" applyAlignment="1" applyProtection="1">
      <alignment horizontal="center" vertical="center" wrapText="1"/>
      <protection locked="0"/>
    </xf>
    <xf numFmtId="0" fontId="6" fillId="9" borderId="4" xfId="6" applyFont="1" applyFill="1" applyBorder="1" applyAlignment="1" applyProtection="1">
      <alignment horizontal="center" vertical="center" wrapText="1"/>
      <protection locked="0"/>
    </xf>
    <xf numFmtId="0" fontId="6" fillId="8" borderId="5" xfId="0" applyFont="1" applyFill="1" applyBorder="1" applyAlignment="1" applyProtection="1">
      <alignment horizontal="center" vertical="center"/>
      <protection locked="0"/>
    </xf>
    <xf numFmtId="2" fontId="6" fillId="9" borderId="4" xfId="6" applyNumberFormat="1" applyFont="1" applyFill="1" applyBorder="1" applyAlignment="1" applyProtection="1">
      <alignment horizontal="center" vertical="center" wrapText="1"/>
      <protection locked="0"/>
    </xf>
    <xf numFmtId="165" fontId="6" fillId="9" borderId="4" xfId="6" applyNumberFormat="1" applyFont="1" applyFill="1" applyBorder="1" applyAlignment="1" applyProtection="1">
      <alignment horizontal="center" vertical="center" wrapText="1"/>
      <protection locked="0"/>
    </xf>
    <xf numFmtId="3" fontId="6" fillId="2" borderId="9" xfId="6" applyNumberFormat="1"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protection locked="0"/>
    </xf>
    <xf numFmtId="0" fontId="6" fillId="2" borderId="4" xfId="0" applyFont="1" applyFill="1" applyBorder="1" applyAlignment="1" applyProtection="1">
      <alignment horizontal="left" vertical="center"/>
      <protection locked="0"/>
    </xf>
    <xf numFmtId="0" fontId="9" fillId="2" borderId="5" xfId="8" applyFont="1" applyFill="1" applyBorder="1" applyAlignment="1">
      <alignment horizontal="left" vertical="center" wrapText="1"/>
    </xf>
    <xf numFmtId="0" fontId="9" fillId="10" borderId="5" xfId="8" applyFont="1" applyFill="1" applyBorder="1" applyAlignment="1">
      <alignment horizontal="left" vertical="center" wrapText="1"/>
    </xf>
    <xf numFmtId="0" fontId="5" fillId="19" borderId="18" xfId="8" applyFont="1" applyFill="1" applyBorder="1" applyAlignment="1">
      <alignment horizontal="center" vertical="center" wrapText="1"/>
    </xf>
    <xf numFmtId="0" fontId="5" fillId="19" borderId="17" xfId="8" applyFont="1" applyFill="1" applyBorder="1" applyAlignment="1">
      <alignment horizontal="center" vertical="center" wrapText="1"/>
    </xf>
    <xf numFmtId="0" fontId="5" fillId="19" borderId="4" xfId="8" applyFont="1" applyFill="1" applyBorder="1" applyAlignment="1">
      <alignment horizontal="center" vertical="center" wrapText="1"/>
    </xf>
    <xf numFmtId="0" fontId="4" fillId="12" borderId="12" xfId="8" applyFont="1" applyFill="1" applyBorder="1" applyAlignment="1">
      <alignment horizontal="center" vertical="center" wrapText="1"/>
    </xf>
    <xf numFmtId="0" fontId="4" fillId="12" borderId="10" xfId="8" applyFont="1" applyFill="1" applyBorder="1" applyAlignment="1">
      <alignment horizontal="center" vertical="center" wrapText="1"/>
    </xf>
    <xf numFmtId="0" fontId="6" fillId="10" borderId="6" xfId="8" applyFont="1" applyFill="1" applyBorder="1" applyAlignment="1">
      <alignment horizontal="left" vertical="center" wrapText="1"/>
    </xf>
    <xf numFmtId="0" fontId="6" fillId="10" borderId="7" xfId="8" applyFont="1" applyFill="1" applyBorder="1" applyAlignment="1">
      <alignment horizontal="left" vertical="center" wrapText="1"/>
    </xf>
    <xf numFmtId="0" fontId="5" fillId="12" borderId="20" xfId="9" applyFont="1" applyFill="1" applyBorder="1" applyAlignment="1">
      <alignment horizontal="center" vertical="center" wrapText="1"/>
    </xf>
    <xf numFmtId="0" fontId="5" fillId="12" borderId="21" xfId="9" applyFont="1" applyFill="1" applyBorder="1" applyAlignment="1">
      <alignment horizontal="center" vertical="center" wrapText="1"/>
    </xf>
    <xf numFmtId="0" fontId="6" fillId="0" borderId="36" xfId="8" applyFont="1" applyBorder="1" applyAlignment="1">
      <alignment horizontal="left" vertical="center" wrapText="1" indent="1"/>
    </xf>
    <xf numFmtId="0" fontId="6" fillId="0" borderId="33" xfId="8" applyFont="1" applyBorder="1" applyAlignment="1">
      <alignment horizontal="left" vertical="center" wrapText="1" indent="1"/>
    </xf>
    <xf numFmtId="0" fontId="6" fillId="0" borderId="35" xfId="8" applyFont="1" applyBorder="1" applyAlignment="1">
      <alignment horizontal="left" vertical="center" wrapText="1" indent="1"/>
    </xf>
    <xf numFmtId="0" fontId="6" fillId="0" borderId="34" xfId="8" applyFont="1" applyBorder="1" applyAlignment="1">
      <alignment horizontal="left" vertical="center" wrapText="1" indent="1"/>
    </xf>
    <xf numFmtId="0" fontId="16" fillId="18" borderId="18" xfId="8" applyFont="1" applyFill="1" applyBorder="1" applyAlignment="1">
      <alignment horizontal="center" vertical="center" wrapText="1"/>
    </xf>
    <xf numFmtId="0" fontId="16" fillId="18" borderId="4" xfId="8" applyFont="1" applyFill="1" applyBorder="1" applyAlignment="1">
      <alignment horizontal="center" vertical="center" wrapText="1"/>
    </xf>
    <xf numFmtId="0" fontId="5" fillId="12" borderId="10" xfId="2" applyFont="1" applyFill="1" applyBorder="1" applyAlignment="1">
      <alignment horizontal="center" vertical="center" wrapText="1"/>
    </xf>
    <xf numFmtId="0" fontId="1" fillId="12" borderId="10" xfId="2" applyFont="1" applyFill="1" applyBorder="1" applyAlignment="1">
      <alignment wrapText="1"/>
    </xf>
    <xf numFmtId="0" fontId="2" fillId="12" borderId="13" xfId="0" applyFont="1" applyFill="1" applyBorder="1" applyAlignment="1">
      <alignment wrapText="1"/>
    </xf>
    <xf numFmtId="0" fontId="29" fillId="10" borderId="6" xfId="0" applyFont="1" applyFill="1" applyBorder="1" applyAlignment="1">
      <alignment horizontal="left" vertical="center" wrapText="1"/>
    </xf>
    <xf numFmtId="0" fontId="29" fillId="10" borderId="7" xfId="0" applyFont="1" applyFill="1" applyBorder="1" applyAlignment="1">
      <alignment horizontal="left" vertical="center" wrapText="1"/>
    </xf>
    <xf numFmtId="0" fontId="29" fillId="10" borderId="8" xfId="0" applyFont="1" applyFill="1" applyBorder="1" applyAlignment="1">
      <alignment horizontal="left" vertical="center" wrapText="1"/>
    </xf>
    <xf numFmtId="0" fontId="33" fillId="23" borderId="44" xfId="0" applyFont="1" applyFill="1" applyBorder="1" applyAlignment="1">
      <alignment horizontal="center" vertical="center" wrapText="1"/>
    </xf>
    <xf numFmtId="0" fontId="33" fillId="23" borderId="46" xfId="0" applyFont="1" applyFill="1" applyBorder="1" applyAlignment="1">
      <alignment horizontal="center" vertical="center" wrapText="1"/>
    </xf>
    <xf numFmtId="0" fontId="33" fillId="23" borderId="44" xfId="0" applyFont="1" applyFill="1" applyBorder="1" applyAlignment="1">
      <alignment horizontal="left" vertical="center" wrapText="1" indent="1"/>
    </xf>
    <xf numFmtId="0" fontId="33" fillId="23" borderId="46" xfId="0" applyFont="1" applyFill="1" applyBorder="1" applyAlignment="1">
      <alignment horizontal="left" vertical="center" wrapText="1" indent="1"/>
    </xf>
    <xf numFmtId="0" fontId="33" fillId="23" borderId="37" xfId="0" applyFont="1" applyFill="1" applyBorder="1" applyAlignment="1">
      <alignment horizontal="justify" vertical="center" wrapText="1"/>
    </xf>
    <xf numFmtId="0" fontId="33" fillId="23" borderId="38" xfId="0" applyFont="1" applyFill="1" applyBorder="1" applyAlignment="1">
      <alignment horizontal="justify" vertical="center" wrapText="1"/>
    </xf>
    <xf numFmtId="0" fontId="33" fillId="23" borderId="45" xfId="0" applyFont="1" applyFill="1" applyBorder="1" applyAlignment="1">
      <alignment horizontal="center" vertical="center" wrapText="1"/>
    </xf>
    <xf numFmtId="0" fontId="33" fillId="23" borderId="44" xfId="0" applyFont="1" applyFill="1" applyBorder="1" applyAlignment="1">
      <alignment vertical="center" wrapText="1"/>
    </xf>
    <xf numFmtId="0" fontId="33" fillId="23" borderId="46" xfId="0" applyFont="1" applyFill="1" applyBorder="1" applyAlignment="1">
      <alignment vertical="center" wrapText="1"/>
    </xf>
    <xf numFmtId="0" fontId="13" fillId="12" borderId="1" xfId="2" applyFont="1" applyFill="1" applyBorder="1" applyAlignment="1">
      <alignment horizontal="center" vertical="center" wrapText="1"/>
    </xf>
    <xf numFmtId="0" fontId="13" fillId="12" borderId="2" xfId="2" applyFont="1" applyFill="1" applyBorder="1" applyAlignment="1">
      <alignment horizontal="center" vertical="center" wrapText="1"/>
    </xf>
    <xf numFmtId="0" fontId="13" fillId="12" borderId="3" xfId="2" applyFont="1" applyFill="1" applyBorder="1" applyAlignment="1">
      <alignment horizontal="center" vertical="center" wrapText="1"/>
    </xf>
    <xf numFmtId="0" fontId="4" fillId="12" borderId="1" xfId="6" applyFont="1" applyFill="1" applyBorder="1" applyAlignment="1">
      <alignment horizontal="center" vertical="center" wrapText="1"/>
    </xf>
    <xf numFmtId="0" fontId="1" fillId="12" borderId="2" xfId="6" applyFill="1" applyBorder="1" applyAlignment="1">
      <alignment wrapText="1"/>
    </xf>
    <xf numFmtId="0" fontId="0" fillId="12" borderId="3" xfId="0" applyFill="1" applyBorder="1" applyAlignment="1">
      <alignment wrapText="1"/>
    </xf>
    <xf numFmtId="0" fontId="15" fillId="12" borderId="15" xfId="3" applyFont="1" applyFill="1" applyBorder="1" applyAlignment="1">
      <alignment horizontal="center" vertical="center" wrapText="1"/>
    </xf>
    <xf numFmtId="0" fontId="15" fillId="12" borderId="23" xfId="3" applyFont="1" applyFill="1" applyBorder="1" applyAlignment="1">
      <alignment horizontal="center" vertical="center" wrapText="1"/>
    </xf>
    <xf numFmtId="0" fontId="15" fillId="12" borderId="12" xfId="3" applyFont="1" applyFill="1" applyBorder="1" applyAlignment="1">
      <alignment horizontal="center" vertical="center" wrapText="1"/>
    </xf>
    <xf numFmtId="0" fontId="15" fillId="12" borderId="13" xfId="3" applyFont="1" applyFill="1" applyBorder="1" applyAlignment="1">
      <alignment horizontal="center" vertical="center" wrapText="1"/>
    </xf>
    <xf numFmtId="0" fontId="15" fillId="12" borderId="24" xfId="3" applyFont="1" applyFill="1" applyBorder="1" applyAlignment="1">
      <alignment horizontal="center" vertical="center" wrapText="1"/>
    </xf>
    <xf numFmtId="0" fontId="15" fillId="12" borderId="19" xfId="3" applyFont="1" applyFill="1" applyBorder="1" applyAlignment="1">
      <alignment horizontal="center" vertical="center" wrapText="1"/>
    </xf>
    <xf numFmtId="0" fontId="0" fillId="12" borderId="23" xfId="0" applyFill="1" applyBorder="1" applyAlignment="1">
      <alignment horizontal="center" vertical="center" wrapText="1"/>
    </xf>
    <xf numFmtId="0" fontId="15" fillId="13" borderId="25" xfId="2" applyFont="1" applyFill="1" applyBorder="1" applyAlignment="1" applyProtection="1">
      <alignment horizontal="center" vertical="center" wrapText="1"/>
      <protection locked="0"/>
    </xf>
    <xf numFmtId="0" fontId="15" fillId="13" borderId="28" xfId="2" applyFont="1" applyFill="1" applyBorder="1" applyAlignment="1" applyProtection="1">
      <alignment horizontal="center" vertical="center" wrapText="1"/>
      <protection locked="0"/>
    </xf>
    <xf numFmtId="0" fontId="15" fillId="16" borderId="11" xfId="2" applyFont="1" applyFill="1" applyBorder="1" applyAlignment="1" applyProtection="1">
      <alignment horizontal="center" vertical="center" wrapText="1"/>
      <protection locked="0"/>
    </xf>
    <xf numFmtId="0" fontId="15" fillId="15" borderId="11" xfId="2" applyFont="1" applyFill="1" applyBorder="1" applyAlignment="1" applyProtection="1">
      <alignment horizontal="center" vertical="center" wrapText="1"/>
      <protection locked="0"/>
    </xf>
    <xf numFmtId="0" fontId="16" fillId="7" borderId="25" xfId="3" applyFont="1" applyFill="1" applyBorder="1" applyAlignment="1">
      <alignment horizontal="left" vertical="center" wrapText="1" indent="1"/>
    </xf>
    <xf numFmtId="0" fontId="16" fillId="7" borderId="26" xfId="3" applyFont="1" applyFill="1" applyBorder="1" applyAlignment="1">
      <alignment horizontal="left" vertical="center" wrapText="1" indent="1"/>
    </xf>
    <xf numFmtId="0" fontId="6" fillId="11" borderId="6" xfId="8" applyFont="1" applyFill="1" applyBorder="1" applyAlignment="1">
      <alignment horizontal="left" vertical="center" wrapText="1"/>
    </xf>
    <xf numFmtId="0" fontId="6" fillId="11" borderId="7" xfId="8" applyFont="1" applyFill="1" applyBorder="1" applyAlignment="1">
      <alignment horizontal="left" vertical="center" wrapText="1"/>
    </xf>
    <xf numFmtId="49" fontId="15" fillId="12" borderId="22" xfId="0" applyNumberFormat="1" applyFont="1" applyFill="1" applyBorder="1" applyAlignment="1">
      <alignment horizontal="center" vertical="center" wrapText="1"/>
    </xf>
    <xf numFmtId="49" fontId="15" fillId="12" borderId="14" xfId="0" applyNumberFormat="1" applyFont="1" applyFill="1" applyBorder="1" applyAlignment="1">
      <alignment horizontal="center" vertical="center" wrapText="1"/>
    </xf>
  </cellXfs>
  <cellStyles count="15">
    <cellStyle name="Currency" xfId="1" builtinId="4"/>
    <cellStyle name="Currency 2" xfId="5" xr:uid="{00000000-0005-0000-0000-000001000000}"/>
    <cellStyle name="Currency 2 2" xfId="13" xr:uid="{0D9B35AA-BD1D-4B8B-A48B-F8D5A3EF546A}"/>
    <cellStyle name="Currency 3" xfId="12" xr:uid="{0B15838D-9EF6-4222-90D0-9D9BB0ECC258}"/>
    <cellStyle name="Hyperlink" xfId="7" builtinId="8"/>
    <cellStyle name="Hyperlink 2" xfId="10" xr:uid="{0C1B76EB-9242-4EAB-912D-C3F059DA9810}"/>
    <cellStyle name="Normal" xfId="0" builtinId="0"/>
    <cellStyle name="Normal 10 2 2" xfId="3" xr:uid="{00000000-0005-0000-0000-000003000000}"/>
    <cellStyle name="Normal 2" xfId="2" xr:uid="{00000000-0005-0000-0000-000004000000}"/>
    <cellStyle name="Normal 2 10 2" xfId="4" xr:uid="{00000000-0005-0000-0000-000005000000}"/>
    <cellStyle name="Normal 2 2" xfId="6" xr:uid="{00000000-0005-0000-0000-000006000000}"/>
    <cellStyle name="Normal 2 3" xfId="11" xr:uid="{782ACCFE-A265-4FD9-9F29-0AB0C4FD07C3}"/>
    <cellStyle name="Normal 3" xfId="8" xr:uid="{C25AA765-0E81-40AB-8CEC-734A80617080}"/>
    <cellStyle name="Normal 3 2" xfId="14" xr:uid="{6EFAF8F0-0AE5-483E-9E1D-406C271C23D9}"/>
    <cellStyle name="Normal_SHEET" xfId="9" xr:uid="{78997463-DEEF-4BB0-8154-C4DA7B4A9F02}"/>
  </cellStyles>
  <dxfs count="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0000"/>
        </patternFill>
      </fill>
    </dxf>
  </dxfs>
  <tableStyles count="0" defaultTableStyle="TableStyleMedium2" defaultPivotStyle="PivotStyleLight16"/>
  <colors>
    <mruColors>
      <color rgb="FF951895"/>
      <color rgb="FF185695"/>
      <color rgb="FF0C4C4C"/>
      <color rgb="FF189595"/>
      <color rgb="FF959518"/>
      <color rgb="FF008F9E"/>
      <color rgb="FF569518"/>
      <color rgb="FFE1E1E1"/>
      <color rgb="FF189556"/>
      <color rgb="FF1AA4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inancewa-my.sharepoint.com/CUA/9.%20CUAs%20Under%20Development/CUACMD2021%20Computing%20and%20Mobile%20Devices/2.%20Contract%20Formation/5%20-%20Evaluation/D%20-%20P1%20Price/CUACMD2021%20Attachment%20D%20-%20ASI%20Solution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UA/9.%20CUAs%20Under%20Development/CUATEL2019%20-%20Mobile%20Telecommunications/4%20-%20Eval/1%20-%20Responses/Optus%20Networks/180594/CUATEL2021%20-%20Addendum%203%20-%20Attachment%20I%20-%20Pricing%20Panel%201%20(Unlocked)%20-%20Optu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UA/9.%20CUAs%20Under%20Development/CUATEL2019%20-%20Mobile%20Telecommunications/7%20-%20TEL21%20Contract%20Management/2%20-%20Price%20Schedules/2%20-%20Hardware/Hardware%20and%20Delivery%20Price%20Schedule%20-%20Pivotel.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https://financewa-my.sharepoint.com/CUA/10.%20CUAs%20Current/CUAPCS2018%20-%20Printing%20and%20Copying%20Machines%20and%20Solutions/Management/1%20-%20Product%20Catalogues/Panel1-2/1%20-%20Current_Production/CUAPCS2018%20ProductCatalogue%20Panel1-2.xlsx?0C5EDDE9" TargetMode="External"/><Relationship Id="rId1" Type="http://schemas.openxmlformats.org/officeDocument/2006/relationships/externalLinkPath" Target="file:///\\0C5EDDE9\CUAPCS2018%20ProductCatalogue%20Panel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Discounts"/>
      <sheetName val="Device_List"/>
      <sheetName val="Upgrades_Components"/>
      <sheetName val="Peripheral_Accessory"/>
      <sheetName val="Services"/>
      <sheetName val="Product_Delivery"/>
      <sheetName val="Warranties"/>
      <sheetName val="Lookups"/>
    </sheetNames>
    <sheetDataSet>
      <sheetData sheetId="0"/>
      <sheetData sheetId="1"/>
      <sheetData sheetId="2"/>
      <sheetData sheetId="3"/>
      <sheetData sheetId="4"/>
      <sheetData sheetId="5"/>
      <sheetData sheetId="6"/>
      <sheetData sheetId="7"/>
      <sheetData sheetId="8">
        <row r="1">
          <cell r="A1" t="str">
            <v>Business Grade</v>
          </cell>
          <cell r="L1" t="str">
            <v>All Brands</v>
          </cell>
          <cell r="M1"/>
        </row>
        <row r="2">
          <cell r="A2" t="str">
            <v>Consumer Grade</v>
          </cell>
          <cell r="L2" t="str">
            <v>Microsoft</v>
          </cell>
          <cell r="M2"/>
        </row>
        <row r="3">
          <cell r="A3" t="str">
            <v>All Grades</v>
          </cell>
          <cell r="L3" t="str">
            <v>Apple</v>
          </cell>
          <cell r="M3"/>
        </row>
        <row r="4">
          <cell r="L4" t="str">
            <v/>
          </cell>
          <cell r="M4"/>
        </row>
        <row r="5">
          <cell r="L5" t="str">
            <v/>
          </cell>
          <cell r="M5"/>
        </row>
        <row r="6">
          <cell r="L6" t="str">
            <v/>
          </cell>
          <cell r="M6"/>
        </row>
        <row r="7">
          <cell r="L7" t="str">
            <v/>
          </cell>
          <cell r="M7"/>
        </row>
        <row r="8">
          <cell r="L8" t="str">
            <v/>
          </cell>
          <cell r="M8"/>
        </row>
        <row r="9">
          <cell r="L9" t="str">
            <v/>
          </cell>
          <cell r="M9"/>
        </row>
        <row r="10">
          <cell r="L10" t="str">
            <v/>
          </cell>
          <cell r="M10"/>
        </row>
        <row r="11">
          <cell r="L11" t="str">
            <v/>
          </cell>
          <cell r="M11"/>
        </row>
        <row r="12">
          <cell r="L12" t="str">
            <v/>
          </cell>
          <cell r="M12"/>
        </row>
        <row r="13">
          <cell r="L13" t="str">
            <v/>
          </cell>
          <cell r="M13"/>
        </row>
        <row r="14">
          <cell r="L14" t="str">
            <v/>
          </cell>
          <cell r="M14"/>
        </row>
        <row r="15">
          <cell r="L15" t="str">
            <v/>
          </cell>
          <cell r="M15"/>
        </row>
        <row r="16">
          <cell r="L16" t="str">
            <v/>
          </cell>
          <cell r="M16"/>
        </row>
        <row r="17">
          <cell r="L17" t="str">
            <v/>
          </cell>
          <cell r="M17"/>
        </row>
        <row r="18">
          <cell r="L18" t="str">
            <v/>
          </cell>
          <cell r="M18"/>
        </row>
        <row r="19">
          <cell r="L19" t="str">
            <v/>
          </cell>
          <cell r="M19"/>
        </row>
        <row r="20">
          <cell r="L20" t="str">
            <v/>
          </cell>
          <cell r="M20"/>
        </row>
        <row r="21">
          <cell r="L21" t="str">
            <v/>
          </cell>
          <cell r="M21"/>
        </row>
        <row r="22">
          <cell r="L22" t="str">
            <v/>
          </cell>
          <cell r="M22"/>
        </row>
        <row r="23">
          <cell r="L23" t="str">
            <v/>
          </cell>
          <cell r="M23"/>
        </row>
        <row r="24">
          <cell r="L24" t="str">
            <v/>
          </cell>
          <cell r="M24"/>
        </row>
        <row r="25">
          <cell r="L25" t="str">
            <v/>
          </cell>
          <cell r="M25"/>
        </row>
        <row r="26">
          <cell r="L26" t="str">
            <v/>
          </cell>
          <cell r="M26"/>
        </row>
        <row r="27">
          <cell r="L27" t="str">
            <v/>
          </cell>
          <cell r="M27"/>
        </row>
        <row r="28">
          <cell r="L28" t="str">
            <v/>
          </cell>
          <cell r="M28"/>
        </row>
        <row r="29">
          <cell r="L29" t="str">
            <v/>
          </cell>
          <cell r="M29"/>
        </row>
        <row r="30">
          <cell r="L30" t="str">
            <v/>
          </cell>
          <cell r="M30"/>
        </row>
        <row r="31">
          <cell r="L31" t="str">
            <v/>
          </cell>
          <cell r="M31"/>
        </row>
        <row r="32">
          <cell r="L32" t="str">
            <v/>
          </cell>
          <cell r="M32"/>
        </row>
        <row r="33">
          <cell r="L33" t="str">
            <v/>
          </cell>
          <cell r="M33"/>
        </row>
        <row r="34">
          <cell r="L34" t="str">
            <v/>
          </cell>
          <cell r="M34"/>
        </row>
        <row r="35">
          <cell r="L35" t="str">
            <v/>
          </cell>
          <cell r="M35"/>
        </row>
        <row r="36">
          <cell r="L36" t="str">
            <v/>
          </cell>
          <cell r="M36"/>
        </row>
        <row r="37">
          <cell r="L37" t="str">
            <v/>
          </cell>
          <cell r="M37"/>
        </row>
        <row r="38">
          <cell r="L38" t="str">
            <v/>
          </cell>
          <cell r="M38"/>
        </row>
        <row r="39">
          <cell r="L39" t="str">
            <v/>
          </cell>
          <cell r="M39"/>
        </row>
        <row r="40">
          <cell r="L40" t="str">
            <v/>
          </cell>
          <cell r="M40"/>
        </row>
        <row r="41">
          <cell r="L41" t="str">
            <v/>
          </cell>
          <cell r="M41"/>
        </row>
        <row r="42">
          <cell r="L42" t="str">
            <v/>
          </cell>
          <cell r="M42"/>
        </row>
        <row r="43">
          <cell r="L43" t="str">
            <v/>
          </cell>
          <cell r="M43"/>
        </row>
        <row r="44">
          <cell r="L44" t="str">
            <v/>
          </cell>
          <cell r="M44"/>
        </row>
        <row r="45">
          <cell r="L45" t="str">
            <v/>
          </cell>
          <cell r="M45"/>
        </row>
        <row r="46">
          <cell r="L46" t="str">
            <v/>
          </cell>
          <cell r="M46"/>
        </row>
        <row r="47">
          <cell r="L47" t="str">
            <v/>
          </cell>
          <cell r="M47"/>
        </row>
        <row r="48">
          <cell r="L48" t="str">
            <v/>
          </cell>
          <cell r="M48"/>
        </row>
        <row r="49">
          <cell r="L49" t="str">
            <v/>
          </cell>
          <cell r="M49"/>
        </row>
        <row r="50">
          <cell r="L50" t="str">
            <v/>
          </cell>
          <cell r="M50"/>
        </row>
        <row r="51">
          <cell r="L51" t="str">
            <v/>
          </cell>
          <cell r="M51"/>
        </row>
        <row r="52">
          <cell r="L52" t="str">
            <v/>
          </cell>
          <cell r="M52"/>
        </row>
        <row r="53">
          <cell r="L53" t="str">
            <v/>
          </cell>
          <cell r="M53"/>
        </row>
        <row r="54">
          <cell r="L54" t="str">
            <v/>
          </cell>
          <cell r="M54"/>
        </row>
        <row r="55">
          <cell r="L55" t="str">
            <v/>
          </cell>
          <cell r="M55"/>
        </row>
        <row r="56">
          <cell r="L56" t="str">
            <v/>
          </cell>
          <cell r="M56"/>
        </row>
        <row r="57">
          <cell r="L57" t="str">
            <v/>
          </cell>
          <cell r="M57"/>
        </row>
        <row r="58">
          <cell r="L58" t="str">
            <v/>
          </cell>
          <cell r="M58"/>
        </row>
        <row r="59">
          <cell r="L59" t="str">
            <v/>
          </cell>
          <cell r="M59"/>
        </row>
        <row r="60">
          <cell r="L60" t="str">
            <v/>
          </cell>
          <cell r="M60"/>
        </row>
        <row r="61">
          <cell r="L61" t="str">
            <v/>
          </cell>
          <cell r="M61"/>
        </row>
        <row r="62">
          <cell r="L62" t="str">
            <v/>
          </cell>
          <cell r="M62"/>
        </row>
        <row r="63">
          <cell r="L63" t="str">
            <v/>
          </cell>
          <cell r="M63"/>
        </row>
        <row r="64">
          <cell r="L64" t="str">
            <v/>
          </cell>
          <cell r="M64"/>
        </row>
        <row r="65">
          <cell r="L65" t="str">
            <v/>
          </cell>
          <cell r="M65"/>
        </row>
        <row r="66">
          <cell r="L66" t="str">
            <v/>
          </cell>
          <cell r="M66"/>
        </row>
        <row r="67">
          <cell r="L67" t="str">
            <v/>
          </cell>
          <cell r="M67"/>
        </row>
        <row r="68">
          <cell r="L68" t="str">
            <v/>
          </cell>
          <cell r="M68"/>
        </row>
        <row r="69">
          <cell r="L69" t="str">
            <v/>
          </cell>
          <cell r="M69"/>
        </row>
        <row r="70">
          <cell r="L70" t="str">
            <v/>
          </cell>
          <cell r="M70"/>
        </row>
        <row r="71">
          <cell r="L71" t="str">
            <v/>
          </cell>
          <cell r="M71"/>
        </row>
        <row r="72">
          <cell r="L72"/>
          <cell r="M72"/>
        </row>
        <row r="73">
          <cell r="L73"/>
          <cell r="M73"/>
        </row>
        <row r="74">
          <cell r="L74"/>
          <cell r="M74"/>
        </row>
        <row r="75">
          <cell r="L75"/>
          <cell r="M75"/>
        </row>
        <row r="76">
          <cell r="L76"/>
          <cell r="M76"/>
        </row>
        <row r="77">
          <cell r="L77"/>
          <cell r="M77"/>
        </row>
        <row r="78">
          <cell r="L78"/>
          <cell r="M78"/>
        </row>
        <row r="79">
          <cell r="L79"/>
          <cell r="M79"/>
        </row>
        <row r="80">
          <cell r="L80"/>
          <cell r="M80"/>
        </row>
        <row r="81">
          <cell r="L81"/>
          <cell r="M81"/>
        </row>
        <row r="82">
          <cell r="L82"/>
          <cell r="M82"/>
        </row>
        <row r="83">
          <cell r="L83"/>
          <cell r="M83"/>
        </row>
        <row r="84">
          <cell r="L84"/>
          <cell r="M84"/>
        </row>
        <row r="85">
          <cell r="L85"/>
          <cell r="M85"/>
        </row>
        <row r="86">
          <cell r="L86"/>
          <cell r="M86"/>
        </row>
        <row r="87">
          <cell r="L87"/>
          <cell r="M87"/>
        </row>
        <row r="88">
          <cell r="L88"/>
          <cell r="M88"/>
        </row>
        <row r="89">
          <cell r="L89"/>
          <cell r="M89"/>
        </row>
        <row r="90">
          <cell r="L90"/>
          <cell r="M90"/>
        </row>
        <row r="91">
          <cell r="L91"/>
          <cell r="M91"/>
        </row>
        <row r="92">
          <cell r="L92"/>
          <cell r="M92"/>
        </row>
        <row r="93">
          <cell r="L93"/>
          <cell r="M93"/>
        </row>
        <row r="94">
          <cell r="L94"/>
          <cell r="M94"/>
        </row>
        <row r="95">
          <cell r="L95"/>
          <cell r="M95"/>
        </row>
        <row r="96">
          <cell r="L96"/>
          <cell r="M96"/>
        </row>
        <row r="97">
          <cell r="L97"/>
          <cell r="M97"/>
        </row>
        <row r="98">
          <cell r="L98"/>
          <cell r="M98"/>
        </row>
        <row r="99">
          <cell r="L99"/>
          <cell r="M99"/>
        </row>
        <row r="100">
          <cell r="L100"/>
          <cell r="M100"/>
        </row>
        <row r="101">
          <cell r="L101"/>
          <cell r="M101"/>
        </row>
        <row r="102">
          <cell r="L102"/>
          <cell r="M102"/>
        </row>
        <row r="103">
          <cell r="L103"/>
          <cell r="M103"/>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PAYG"/>
      <sheetName val="GovFlex16"/>
      <sheetName val="GovFlex20"/>
      <sheetName val="GovFlex30"/>
      <sheetName val="GovFlex40"/>
      <sheetName val="GovAccess30"/>
      <sheetName val="GovAccess45"/>
      <sheetName val="GovAccess85"/>
      <sheetName val="GovAccess-Table"/>
      <sheetName val="GovDataFlex3"/>
      <sheetName val="GovDataFlex10"/>
      <sheetName val="GovDataFlex30"/>
      <sheetName val="GovDataFlex100"/>
      <sheetName val="GovDataFlex500"/>
      <sheetName val="GovData12"/>
      <sheetName val="GovData80"/>
      <sheetName val="GovData100"/>
      <sheetName val="GovData500"/>
      <sheetName val="GovData-Table"/>
      <sheetName val="IOT-Table"/>
      <sheetName val="IOT"/>
      <sheetName val="WIPVPN"/>
      <sheetName val="WIPVPN-Table"/>
      <sheetName val="GlobalRoaming"/>
      <sheetName val="MobileDeviceMgmt(VMWARE)"/>
      <sheetName val="MobileDeviceMgmt(MobileIron)"/>
      <sheetName val="MobileDeviceMgmt(Wandera)"/>
      <sheetName val="SMSGateway"/>
      <sheetName val="SMSGateway-Table"/>
      <sheetName val="ManageMobilitySvc(Invia)"/>
      <sheetName val="ManageMobilitySvc(Delv)"/>
      <sheetName val="Delivery_SIMCard"/>
      <sheetName val="Hardware_Discounts"/>
      <sheetName val="Hardware_List"/>
      <sheetName val="Delivery_Hardware"/>
      <sheetName val="Services"/>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1">
          <cell r="F1" t="str">
            <v>All Hardware</v>
          </cell>
        </row>
        <row r="2">
          <cell r="F2" t="str">
            <v>Smartphone</v>
          </cell>
        </row>
        <row r="3">
          <cell r="F3" t="str">
            <v>Feature Phone</v>
          </cell>
        </row>
        <row r="4">
          <cell r="F4" t="str">
            <v>Tablet</v>
          </cell>
        </row>
        <row r="5">
          <cell r="F5" t="str">
            <v>Phablet</v>
          </cell>
        </row>
        <row r="6">
          <cell r="F6" t="str">
            <v>Hybrid</v>
          </cell>
        </row>
        <row r="7">
          <cell r="F7" t="str">
            <v>Wireless Modem / Router</v>
          </cell>
        </row>
        <row r="8">
          <cell r="F8" t="str">
            <v>Peripheral</v>
          </cell>
        </row>
        <row r="9">
          <cell r="F9" t="str">
            <v>Accessory</v>
          </cell>
        </row>
        <row r="10">
          <cell r="F10" t="str">
            <v>Mobility Solutions Hardware</v>
          </cell>
        </row>
        <row r="11">
          <cell r="F11" t="str">
            <v>Other Hardware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ands"/>
      <sheetName val="1B_Panel2_Hardware"/>
      <sheetName val="1A_Discounts"/>
      <sheetName val="2A_SIMDelivery"/>
      <sheetName val="2B_HardwareDelivery"/>
      <sheetName val="Lookups"/>
    </sheetNames>
    <sheetDataSet>
      <sheetData sheetId="0" refreshError="1"/>
      <sheetData sheetId="1" refreshError="1"/>
      <sheetData sheetId="2" refreshError="1"/>
      <sheetData sheetId="3" refreshError="1"/>
      <sheetData sheetId="4" refreshError="1"/>
      <sheetData sheetId="5">
        <row r="1">
          <cell r="E1" t="str">
            <v>All Hardware</v>
          </cell>
        </row>
        <row r="2">
          <cell r="E2" t="str">
            <v>Satellite Phone</v>
          </cell>
        </row>
        <row r="3">
          <cell r="E3" t="str">
            <v>Hybrid Phone</v>
          </cell>
        </row>
        <row r="4">
          <cell r="E4" t="str">
            <v>Antenna/Terminal</v>
          </cell>
        </row>
        <row r="5">
          <cell r="E5" t="str">
            <v>Wireless Modems/Routers</v>
          </cell>
        </row>
        <row r="6">
          <cell r="E6" t="str">
            <v>Personnel Tracking</v>
          </cell>
        </row>
        <row r="7">
          <cell r="E7" t="str">
            <v>Other Hardware</v>
          </cell>
        </row>
        <row r="8">
          <cell r="E8" t="str">
            <v>Peripherals</v>
          </cell>
        </row>
        <row r="9">
          <cell r="E9" t="str">
            <v>Accessories</v>
          </cell>
        </row>
        <row r="10">
          <cell r="E10" t="str">
            <v>Satellite Solutions Hardware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Lowest TCO"/>
      <sheetName val="Min_Discounts"/>
      <sheetName val="MFD-Colour_List"/>
      <sheetName val="MFD-Colour_Upg"/>
      <sheetName val="MFD-BW_List"/>
      <sheetName val="MFD-BW_Upg"/>
      <sheetName val="SFP-Colour_List"/>
      <sheetName val="SFP-Colour_Upg"/>
      <sheetName val="SFP-BW_List"/>
      <sheetName val="SFP-BW_Upg"/>
      <sheetName val="Prof_Services"/>
      <sheetName val="Software"/>
      <sheetName val="Lists"/>
      <sheetName val="tco_data"/>
      <sheetName val="Data"/>
      <sheetName val="Change_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R2" t="str">
            <v>Zone 1 (Perth Metro)</v>
          </cell>
        </row>
        <row r="3">
          <cell r="R3" t="str">
            <v>Zone 2 - Other</v>
          </cell>
        </row>
        <row r="4">
          <cell r="R4" t="str">
            <v>Zone 3 - Other</v>
          </cell>
        </row>
        <row r="5">
          <cell r="R5" t="str">
            <v>Zone 2 - Albany within 20km</v>
          </cell>
        </row>
        <row r="6">
          <cell r="R6" t="str">
            <v>Zone 3 - Broome within 20km</v>
          </cell>
        </row>
        <row r="7">
          <cell r="R7" t="str">
            <v>Zone 2 - Bunbury within 20km</v>
          </cell>
        </row>
        <row r="8">
          <cell r="A8" t="str">
            <v>All</v>
          </cell>
          <cell r="R8" t="str">
            <v>Zone 3 - Carnarvon within 20km</v>
          </cell>
        </row>
        <row r="9">
          <cell r="A9" t="str">
            <v>MFD-Colour</v>
          </cell>
          <cell r="R9" t="str">
            <v>Zone 3 - Esperance within 20km</v>
          </cell>
        </row>
        <row r="10">
          <cell r="A10" t="str">
            <v>MFD-BW</v>
          </cell>
          <cell r="R10" t="str">
            <v>Zone 3 - Geraldton within 20km</v>
          </cell>
        </row>
        <row r="11">
          <cell r="A11" t="str">
            <v>SFP-Colour</v>
          </cell>
          <cell r="R11" t="str">
            <v>Zone 3 - Kalgoorlie within 20km</v>
          </cell>
        </row>
        <row r="12">
          <cell r="A12" t="str">
            <v>SFP-BW</v>
          </cell>
          <cell r="R12" t="str">
            <v>Zone 3 - Karratha within 20km</v>
          </cell>
        </row>
        <row r="13">
          <cell r="R13" t="str">
            <v>Zone 3 - Kununurra within 20km</v>
          </cell>
        </row>
        <row r="14">
          <cell r="R14" t="str">
            <v>Zone 3 - Port Hedland within 20km</v>
          </cell>
        </row>
      </sheetData>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hyperlink" Target="http://www.drd.wa.gov.au/Publications/Documents/Regional_Map_Great_Southern.pdf" TargetMode="External"/><Relationship Id="rId13" Type="http://schemas.openxmlformats.org/officeDocument/2006/relationships/hyperlink" Target="http://www.drd.wa.gov.au/Publications/Documents/Metropolitan_Perth_LGA_boundaries.pdf" TargetMode="External"/><Relationship Id="rId18" Type="http://schemas.openxmlformats.org/officeDocument/2006/relationships/hyperlink" Target="http://www.drd.wa.gov.au/Publications/Documents/Regional_Map_Wheatbelt.pdf" TargetMode="External"/><Relationship Id="rId3" Type="http://schemas.openxmlformats.org/officeDocument/2006/relationships/hyperlink" Target="http://www.drd.wa.gov.au/Publications/Documents/Metropolitan_Perth_LGA_boundaries.pdf" TargetMode="External"/><Relationship Id="rId21" Type="http://schemas.openxmlformats.org/officeDocument/2006/relationships/comments" Target="../comments7.xml"/><Relationship Id="rId7" Type="http://schemas.openxmlformats.org/officeDocument/2006/relationships/hyperlink" Target="http://www.drd.wa.gov.au/Publications/Documents/Metropolitan_Perth_LGA_boundaries.pdf" TargetMode="External"/><Relationship Id="rId12" Type="http://schemas.openxmlformats.org/officeDocument/2006/relationships/hyperlink" Target="http://www.drd.wa.gov.au/Publications/Documents/Regional_Map_Mid_West.pdf" TargetMode="External"/><Relationship Id="rId17" Type="http://schemas.openxmlformats.org/officeDocument/2006/relationships/hyperlink" Target="http://www.drd.wa.gov.au/Publications/Documents/Metropolitan_Perth_LGA_boundaries.pdf" TargetMode="External"/><Relationship Id="rId2" Type="http://schemas.openxmlformats.org/officeDocument/2006/relationships/hyperlink" Target="http://www.drd.wa.gov.au/Publications/Documents/Metropolitan_Perth_LGA_boundaries.pdf" TargetMode="External"/><Relationship Id="rId16" Type="http://schemas.openxmlformats.org/officeDocument/2006/relationships/hyperlink" Target="http://www.drd.wa.gov.au/Publications/Documents/Regional_Map_South_West.pdf" TargetMode="External"/><Relationship Id="rId20" Type="http://schemas.openxmlformats.org/officeDocument/2006/relationships/vmlDrawing" Target="../drawings/vmlDrawing7.vml"/><Relationship Id="rId1" Type="http://schemas.openxmlformats.org/officeDocument/2006/relationships/hyperlink" Target="http://www.drd.wa.gov.au/Publications/Documents/Regional_Map_Peel.pdf" TargetMode="External"/><Relationship Id="rId6" Type="http://schemas.openxmlformats.org/officeDocument/2006/relationships/hyperlink" Target="http://www.drd.wa.gov.au/Publications/Documents/Regional_Map_Goldfields_Esperance.pdf" TargetMode="External"/><Relationship Id="rId11" Type="http://schemas.openxmlformats.org/officeDocument/2006/relationships/hyperlink" Target="http://www.drd.wa.gov.au/Publications/Documents/Metropolitan_Perth_LGA_boundaries.pdf" TargetMode="External"/><Relationship Id="rId5" Type="http://schemas.openxmlformats.org/officeDocument/2006/relationships/hyperlink" Target="http://www.drd.wa.gov.au/Publications/Documents/Metropolitan_Perth_LGA_boundaries.pdf" TargetMode="External"/><Relationship Id="rId15" Type="http://schemas.openxmlformats.org/officeDocument/2006/relationships/hyperlink" Target="http://www.drd.wa.gov.au/Publications/Documents/Metropolitan_Perth_LGA_boundaries.pdf" TargetMode="External"/><Relationship Id="rId10" Type="http://schemas.openxmlformats.org/officeDocument/2006/relationships/hyperlink" Target="http://www.drd.wa.gov.au/Publications/Documents/Regional_Map_Kimberley.pdf" TargetMode="External"/><Relationship Id="rId19" Type="http://schemas.openxmlformats.org/officeDocument/2006/relationships/printerSettings" Target="../printerSettings/printerSettings8.bin"/><Relationship Id="rId4" Type="http://schemas.openxmlformats.org/officeDocument/2006/relationships/hyperlink" Target="http://www.drd.wa.gov.au/Publications/Documents/Regional_Map_Gascoyne.pdf" TargetMode="External"/><Relationship Id="rId9" Type="http://schemas.openxmlformats.org/officeDocument/2006/relationships/hyperlink" Target="http://www.drd.wa.gov.au/Publications/Documents/Metropolitan_Perth_LGA_boundaries.pdf" TargetMode="External"/><Relationship Id="rId14" Type="http://schemas.openxmlformats.org/officeDocument/2006/relationships/hyperlink" Target="http://www.drd.wa.gov.au/Publications/Documents/Regional_Map_Pilba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7E6D9-8A59-4358-9BCB-9DC1A45B755E}">
  <sheetPr codeName="Sheet1">
    <tabColor rgb="FF0C4C4C"/>
    <pageSetUpPr fitToPage="1"/>
  </sheetPr>
  <dimension ref="A1:E19"/>
  <sheetViews>
    <sheetView tabSelected="1" zoomScaleNormal="100" workbookViewId="0">
      <selection activeCell="D3" sqref="D3"/>
    </sheetView>
  </sheetViews>
  <sheetFormatPr defaultColWidth="0" defaultRowHeight="12.75" zeroHeight="1" x14ac:dyDescent="0.2"/>
  <cols>
    <col min="1" max="1" width="30" style="16" customWidth="1"/>
    <col min="2" max="2" width="19" style="16" customWidth="1"/>
    <col min="3" max="3" width="20.7109375" style="16" customWidth="1"/>
    <col min="4" max="4" width="74.28515625" style="16" customWidth="1"/>
    <col min="5" max="5" width="9.140625" style="16" customWidth="1"/>
    <col min="6" max="16384" width="9.140625" style="16" hidden="1"/>
  </cols>
  <sheetData>
    <row r="1" spans="1:4" ht="24.95" customHeight="1" x14ac:dyDescent="0.2">
      <c r="A1" s="189" t="s">
        <v>248</v>
      </c>
      <c r="B1" s="190"/>
      <c r="C1" s="190"/>
      <c r="D1" s="190"/>
    </row>
    <row r="2" spans="1:4" ht="54.75" customHeight="1" x14ac:dyDescent="0.2">
      <c r="A2" s="191" t="s">
        <v>249</v>
      </c>
      <c r="B2" s="192"/>
      <c r="C2" s="192"/>
      <c r="D2" s="192"/>
    </row>
    <row r="3" spans="1:4" ht="30" x14ac:dyDescent="0.2">
      <c r="A3" s="93" t="s">
        <v>99</v>
      </c>
      <c r="B3" s="93" t="s">
        <v>178</v>
      </c>
      <c r="C3" s="93" t="s">
        <v>179</v>
      </c>
    </row>
    <row r="4" spans="1:4" ht="24" customHeight="1" x14ac:dyDescent="0.2">
      <c r="A4" s="36" t="s">
        <v>130</v>
      </c>
      <c r="B4" s="58">
        <v>45594</v>
      </c>
      <c r="C4" s="57" t="s">
        <v>102</v>
      </c>
    </row>
    <row r="5" spans="1:4" ht="24" customHeight="1" x14ac:dyDescent="0.2">
      <c r="A5" s="39" t="s">
        <v>146</v>
      </c>
      <c r="B5" s="57" t="s">
        <v>102</v>
      </c>
      <c r="C5" s="58">
        <v>45552</v>
      </c>
    </row>
    <row r="6" spans="1:4" ht="24" customHeight="1" x14ac:dyDescent="0.2">
      <c r="A6" s="38" t="s">
        <v>145</v>
      </c>
      <c r="B6" s="58">
        <v>45574</v>
      </c>
      <c r="C6" s="126">
        <v>45398</v>
      </c>
    </row>
    <row r="7" spans="1:4" x14ac:dyDescent="0.2">
      <c r="A7" s="17"/>
      <c r="B7" s="17"/>
      <c r="C7" s="17"/>
      <c r="D7" s="17"/>
    </row>
    <row r="8" spans="1:4" ht="20.100000000000001" customHeight="1" x14ac:dyDescent="0.2">
      <c r="A8" s="93" t="s">
        <v>92</v>
      </c>
      <c r="B8" s="93" t="s">
        <v>100</v>
      </c>
      <c r="C8" s="193" t="s">
        <v>93</v>
      </c>
      <c r="D8" s="194"/>
    </row>
    <row r="9" spans="1:4" ht="57" customHeight="1" x14ac:dyDescent="0.2">
      <c r="A9" s="56" t="s">
        <v>94</v>
      </c>
      <c r="B9" s="186" t="s">
        <v>101</v>
      </c>
      <c r="C9" s="184" t="s">
        <v>129</v>
      </c>
      <c r="D9" s="184"/>
    </row>
    <row r="10" spans="1:4" ht="27.6" customHeight="1" x14ac:dyDescent="0.2">
      <c r="A10" s="56" t="s">
        <v>128</v>
      </c>
      <c r="B10" s="187"/>
      <c r="C10" s="185" t="s">
        <v>583</v>
      </c>
      <c r="D10" s="185"/>
    </row>
    <row r="11" spans="1:4" ht="30" customHeight="1" x14ac:dyDescent="0.2">
      <c r="A11" s="56" t="s">
        <v>579</v>
      </c>
      <c r="B11" s="187"/>
      <c r="C11" s="184" t="s">
        <v>582</v>
      </c>
      <c r="D11" s="184"/>
    </row>
    <row r="12" spans="1:4" ht="30" customHeight="1" x14ac:dyDescent="0.2">
      <c r="A12" s="56" t="s">
        <v>670</v>
      </c>
      <c r="B12" s="188"/>
      <c r="C12" s="185" t="s">
        <v>719</v>
      </c>
      <c r="D12" s="185"/>
    </row>
    <row r="13" spans="1:4" ht="30" customHeight="1" x14ac:dyDescent="0.2">
      <c r="A13" s="60" t="s">
        <v>180</v>
      </c>
      <c r="B13" s="199" t="s">
        <v>181</v>
      </c>
      <c r="C13" s="184" t="s">
        <v>425</v>
      </c>
      <c r="D13" s="184"/>
    </row>
    <row r="14" spans="1:4" ht="30" customHeight="1" x14ac:dyDescent="0.2">
      <c r="A14" s="60" t="s">
        <v>256</v>
      </c>
      <c r="B14" s="200"/>
      <c r="C14" s="185" t="s">
        <v>424</v>
      </c>
      <c r="D14" s="185"/>
    </row>
    <row r="15" spans="1:4" ht="30" customHeight="1" x14ac:dyDescent="0.2">
      <c r="A15" s="60" t="s">
        <v>105</v>
      </c>
      <c r="B15" s="60" t="s">
        <v>106</v>
      </c>
      <c r="C15" s="184" t="s">
        <v>114</v>
      </c>
      <c r="D15" s="184"/>
    </row>
    <row r="16" spans="1:4" ht="13.5" thickBot="1" x14ac:dyDescent="0.25"/>
    <row r="17" spans="1:4" ht="32.25" customHeight="1" x14ac:dyDescent="0.2">
      <c r="A17" s="104" t="s">
        <v>580</v>
      </c>
      <c r="B17" s="119">
        <v>1.7</v>
      </c>
      <c r="C17" s="195" t="s">
        <v>1271</v>
      </c>
      <c r="D17" s="196"/>
    </row>
    <row r="18" spans="1:4" ht="37.5" customHeight="1" thickBot="1" x14ac:dyDescent="0.25">
      <c r="A18" s="105" t="s">
        <v>581</v>
      </c>
      <c r="B18" s="106">
        <f>MAX(B4:C6)</f>
        <v>45594</v>
      </c>
      <c r="C18" s="197"/>
      <c r="D18" s="198"/>
    </row>
    <row r="19" spans="1:4" x14ac:dyDescent="0.2"/>
  </sheetData>
  <sheetProtection algorithmName="SHA-512" hashValue="2aIfR2kyD+2l8KzbxtZS+InXn5/OZP5VkiuwFLAMDUJyR2g2piCyXLfrDxrnVXWCLuA1SeI6+hBetcYB4cmrxw==" saltValue="VFjzIbDpfsH5Resx93y1Ow==" spinCount="100000" sheet="1" objects="1" scenarios="1" formatCells="0" formatColumns="0" formatRows="0" sort="0" autoFilter="0"/>
  <mergeCells count="13">
    <mergeCell ref="C17:D18"/>
    <mergeCell ref="C13:D13"/>
    <mergeCell ref="C14:D14"/>
    <mergeCell ref="B13:B14"/>
    <mergeCell ref="C15:D15"/>
    <mergeCell ref="C11:D11"/>
    <mergeCell ref="C12:D12"/>
    <mergeCell ref="B9:B12"/>
    <mergeCell ref="A1:D1"/>
    <mergeCell ref="A2:D2"/>
    <mergeCell ref="C8:D8"/>
    <mergeCell ref="C9:D9"/>
    <mergeCell ref="C10:D10"/>
  </mergeCells>
  <hyperlinks>
    <hyperlink ref="A9" location="Min_Discounts!A1" display="Min_Discounts" xr:uid="{D13BD57C-5EF9-41FD-905D-37CEF2A6A314}"/>
    <hyperlink ref="A10" location="'1_Devices'!A1" display="Panel 1 - Device List" xr:uid="{1BDFC1F7-C46B-4314-9696-0ECF5F41CB85}"/>
    <hyperlink ref="A11" location="'1_Accessories'!A1" display="Panel 1 - Accessories" xr:uid="{75C482D0-83F2-4016-907E-449399B3A8D6}"/>
    <hyperlink ref="A13" location="Delivery_SIM!A1" display="Delivery_SIM" xr:uid="{B11AC7D4-AF8D-4D41-982F-EFEA10710201}"/>
    <hyperlink ref="A14" location="Delivery_Hardware!A1" display="Delivery_Hardware" xr:uid="{ECD17921-488A-4E0B-869B-B6AD8B4DCE78}"/>
    <hyperlink ref="A15" location="Delivery_Maps!A1" display="Delivery_Maps" xr:uid="{7C6B333A-9711-40E5-B460-2A7BFC31B9AB}"/>
    <hyperlink ref="A12" location="'2_Hardware'!A1" display="Panel 2 - Device &amp; Accessories" xr:uid="{B829CAFA-EC96-4547-9CA3-C1774A6D9F16}"/>
  </hyperlinks>
  <pageMargins left="0.70866141732283472" right="0.70866141732283472" top="0.74803149606299213" bottom="0.74803149606299213" header="0.31496062992125984" footer="0.31496062992125984"/>
  <pageSetup paperSize="9" scale="90" orientation="landscape" r:id="rId1"/>
  <headerFooter>
    <oddHeader>&amp;C&amp;"Calibri"&amp;12&amp;KFF0000 OFFICIAL&amp;1#_x000D_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8576B-AD7D-4466-89C2-F98CC3FD7C4C}">
  <sheetPr codeName="Sheet8">
    <tabColor rgb="FF79B557"/>
  </sheetPr>
  <dimension ref="A1:D16"/>
  <sheetViews>
    <sheetView workbookViewId="0">
      <selection activeCell="D19" sqref="D19"/>
    </sheetView>
  </sheetViews>
  <sheetFormatPr defaultRowHeight="15" x14ac:dyDescent="0.25"/>
  <cols>
    <col min="1" max="1" width="11.5703125" style="114" customWidth="1"/>
    <col min="2" max="3" width="9.140625" style="114"/>
    <col min="4" max="4" width="70.85546875" style="116" customWidth="1"/>
  </cols>
  <sheetData>
    <row r="1" spans="1:4" x14ac:dyDescent="0.25">
      <c r="A1" s="112" t="s">
        <v>122</v>
      </c>
      <c r="B1" s="112" t="s">
        <v>123</v>
      </c>
      <c r="C1" s="112" t="s">
        <v>124</v>
      </c>
      <c r="D1" s="115" t="s">
        <v>125</v>
      </c>
    </row>
    <row r="2" spans="1:4" x14ac:dyDescent="0.25">
      <c r="A2" s="113">
        <v>44848</v>
      </c>
      <c r="B2" s="114">
        <v>1</v>
      </c>
      <c r="C2" s="114" t="s">
        <v>126</v>
      </c>
      <c r="D2" s="116" t="s">
        <v>127</v>
      </c>
    </row>
    <row r="3" spans="1:4" x14ac:dyDescent="0.25">
      <c r="A3" s="113">
        <v>44943</v>
      </c>
      <c r="B3" s="114">
        <v>2</v>
      </c>
      <c r="C3" s="114" t="s">
        <v>126</v>
      </c>
      <c r="D3" s="116" t="s">
        <v>490</v>
      </c>
    </row>
    <row r="4" spans="1:4" x14ac:dyDescent="0.25">
      <c r="A4" s="113">
        <v>45059</v>
      </c>
      <c r="B4" s="114">
        <v>1.2</v>
      </c>
      <c r="C4" s="114" t="s">
        <v>126</v>
      </c>
      <c r="D4" s="116" t="s">
        <v>606</v>
      </c>
    </row>
    <row r="5" spans="1:4" x14ac:dyDescent="0.25">
      <c r="A5" s="113">
        <v>45111</v>
      </c>
      <c r="B5" s="114">
        <v>1.21</v>
      </c>
      <c r="C5" s="114" t="s">
        <v>126</v>
      </c>
      <c r="D5" s="116" t="s">
        <v>667</v>
      </c>
    </row>
    <row r="6" spans="1:4" x14ac:dyDescent="0.25">
      <c r="A6" s="113">
        <v>45145</v>
      </c>
      <c r="B6" s="114">
        <v>1.22</v>
      </c>
      <c r="C6" s="114" t="s">
        <v>668</v>
      </c>
      <c r="D6" s="116" t="s">
        <v>669</v>
      </c>
    </row>
    <row r="7" spans="1:4" x14ac:dyDescent="0.25">
      <c r="A7" s="113">
        <v>45147</v>
      </c>
      <c r="B7" s="114">
        <v>1.3</v>
      </c>
      <c r="C7" s="114" t="s">
        <v>126</v>
      </c>
      <c r="D7" s="116" t="s">
        <v>671</v>
      </c>
    </row>
    <row r="8" spans="1:4" x14ac:dyDescent="0.25">
      <c r="A8" s="113">
        <v>45190</v>
      </c>
      <c r="B8" s="114">
        <v>1.31</v>
      </c>
      <c r="C8" s="114" t="s">
        <v>126</v>
      </c>
      <c r="D8" s="116" t="s">
        <v>727</v>
      </c>
    </row>
    <row r="9" spans="1:4" x14ac:dyDescent="0.25">
      <c r="A9" s="113">
        <v>45191</v>
      </c>
      <c r="B9" s="114">
        <v>1.32</v>
      </c>
      <c r="C9" s="114" t="s">
        <v>126</v>
      </c>
      <c r="D9" s="116" t="s">
        <v>745</v>
      </c>
    </row>
    <row r="10" spans="1:4" x14ac:dyDescent="0.25">
      <c r="A10" s="113">
        <v>45203</v>
      </c>
      <c r="B10" s="114">
        <v>1.33</v>
      </c>
      <c r="C10" s="114" t="s">
        <v>126</v>
      </c>
      <c r="D10" s="116" t="s">
        <v>851</v>
      </c>
    </row>
    <row r="11" spans="1:4" x14ac:dyDescent="0.25">
      <c r="A11" s="113">
        <v>45237</v>
      </c>
      <c r="B11" s="114">
        <v>1.4</v>
      </c>
      <c r="C11" s="114" t="s">
        <v>126</v>
      </c>
      <c r="D11" s="116" t="s">
        <v>857</v>
      </c>
    </row>
    <row r="12" spans="1:4" x14ac:dyDescent="0.25">
      <c r="A12" s="113">
        <v>45372</v>
      </c>
      <c r="B12" s="114">
        <v>1.41</v>
      </c>
      <c r="C12" s="114" t="s">
        <v>888</v>
      </c>
      <c r="D12" s="116" t="s">
        <v>889</v>
      </c>
    </row>
    <row r="13" spans="1:4" x14ac:dyDescent="0.25">
      <c r="A13" s="113">
        <v>45499</v>
      </c>
      <c r="B13" s="114">
        <v>1.42</v>
      </c>
      <c r="C13" s="114" t="s">
        <v>126</v>
      </c>
      <c r="D13" s="116" t="s">
        <v>894</v>
      </c>
    </row>
    <row r="14" spans="1:4" x14ac:dyDescent="0.25">
      <c r="A14" s="113">
        <v>45552</v>
      </c>
      <c r="B14" s="114">
        <v>1.5</v>
      </c>
      <c r="C14" s="114" t="s">
        <v>126</v>
      </c>
      <c r="D14" s="116" t="s">
        <v>1213</v>
      </c>
    </row>
    <row r="15" spans="1:4" x14ac:dyDescent="0.25">
      <c r="A15" s="113">
        <v>45574</v>
      </c>
      <c r="B15" s="114">
        <v>1.6</v>
      </c>
      <c r="C15" s="114" t="s">
        <v>126</v>
      </c>
      <c r="D15" s="116" t="s">
        <v>1214</v>
      </c>
    </row>
    <row r="16" spans="1:4" x14ac:dyDescent="0.25">
      <c r="A16" s="113">
        <v>45594</v>
      </c>
      <c r="B16" s="114">
        <v>1.7</v>
      </c>
      <c r="C16" s="114" t="s">
        <v>126</v>
      </c>
      <c r="D16" s="116" t="s">
        <v>1270</v>
      </c>
    </row>
  </sheetData>
  <sheetProtection algorithmName="SHA-512" hashValue="28w0CipBlwrmVo3ZYwTpF9R6xHyfOj60Qv57ptZVz5tD21pKBuzE/qRVIMXOzhyxURA8ff/T2c8VtGA00pTIcw==" saltValue="xfJNhgoGuJG5/Iq2/qcktA==" spinCount="100000" sheet="1" objects="1" scenarios="1" formatCells="0" formatColumns="0" formatRows="0" sort="0" autoFilter="0"/>
  <pageMargins left="0.7" right="0.7" top="0.75" bottom="0.75" header="0.3" footer="0.3"/>
  <headerFooter>
    <oddHeader>&amp;C&amp;"Calibri"&amp;12&amp;KFF0000 OFFICIAL&amp;1#_x000D_</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filterMode="1">
    <tabColor rgb="FF008F9E"/>
  </sheetPr>
  <dimension ref="A1:T55"/>
  <sheetViews>
    <sheetView zoomScale="70" zoomScaleNormal="70" workbookViewId="0">
      <pane ySplit="3" topLeftCell="A12" activePane="bottomLeft" state="frozen"/>
      <selection pane="bottomLeft" activeCell="H30" sqref="H30"/>
    </sheetView>
  </sheetViews>
  <sheetFormatPr defaultColWidth="0" defaultRowHeight="14.25" zeroHeight="1" x14ac:dyDescent="0.2"/>
  <cols>
    <col min="1" max="1" width="17.140625" style="1" customWidth="1"/>
    <col min="2" max="2" width="15.7109375" style="1" customWidth="1"/>
    <col min="3" max="3" width="18.7109375" style="1" customWidth="1"/>
    <col min="4" max="4" width="20.28515625" style="1" customWidth="1"/>
    <col min="5" max="5" width="16.42578125" style="1" customWidth="1"/>
    <col min="6" max="6" width="14.7109375" style="1" customWidth="1"/>
    <col min="7" max="7" width="13" style="1" customWidth="1"/>
    <col min="8" max="8" width="14.7109375" style="1" customWidth="1"/>
    <col min="9" max="9" width="12.140625" style="1" customWidth="1"/>
    <col min="10" max="12" width="12.7109375" style="1" customWidth="1"/>
    <col min="13" max="13" width="18.7109375" style="1" customWidth="1"/>
    <col min="14" max="14" width="13.28515625" style="1" customWidth="1"/>
    <col min="15" max="15" width="19" style="1" customWidth="1"/>
    <col min="16" max="16" width="70" style="1" customWidth="1"/>
    <col min="17" max="17" width="10.28515625" style="1" customWidth="1"/>
    <col min="18" max="20" width="0" style="1" hidden="1" customWidth="1"/>
    <col min="21" max="16384" width="10.28515625" style="1" hidden="1"/>
  </cols>
  <sheetData>
    <row r="1" spans="1:16" ht="21" customHeight="1" x14ac:dyDescent="0.25">
      <c r="A1" s="201"/>
      <c r="B1" s="201"/>
      <c r="C1" s="201"/>
      <c r="D1" s="202"/>
      <c r="E1" s="202"/>
      <c r="F1" s="202"/>
      <c r="G1" s="202"/>
      <c r="H1" s="202"/>
      <c r="I1" s="202"/>
      <c r="J1" s="202"/>
      <c r="K1" s="202"/>
      <c r="L1" s="202"/>
      <c r="M1" s="202"/>
      <c r="N1" s="202"/>
      <c r="O1" s="202"/>
      <c r="P1" s="203"/>
    </row>
    <row r="2" spans="1:16" ht="52.5" customHeight="1" x14ac:dyDescent="0.2">
      <c r="A2" s="204" t="s">
        <v>728</v>
      </c>
      <c r="B2" s="205"/>
      <c r="C2" s="205"/>
      <c r="D2" s="205"/>
      <c r="E2" s="205"/>
      <c r="F2" s="205"/>
      <c r="G2" s="205"/>
      <c r="H2" s="205"/>
      <c r="I2" s="205"/>
      <c r="J2" s="205"/>
      <c r="K2" s="205"/>
      <c r="L2" s="205"/>
      <c r="M2" s="205"/>
      <c r="N2" s="205"/>
      <c r="O2" s="205"/>
      <c r="P2" s="206"/>
    </row>
    <row r="3" spans="1:16" ht="43.5" customHeight="1" x14ac:dyDescent="0.2">
      <c r="A3" s="29" t="s">
        <v>154</v>
      </c>
      <c r="B3" s="29" t="s">
        <v>99</v>
      </c>
      <c r="C3" s="29" t="s">
        <v>1</v>
      </c>
      <c r="D3" s="29" t="s">
        <v>0</v>
      </c>
      <c r="E3" s="29" t="s">
        <v>104</v>
      </c>
      <c r="F3" s="29" t="s">
        <v>2</v>
      </c>
      <c r="G3" s="30" t="s">
        <v>108</v>
      </c>
      <c r="H3" s="30" t="s">
        <v>107</v>
      </c>
      <c r="I3" s="30" t="s">
        <v>110</v>
      </c>
      <c r="J3" s="30" t="s">
        <v>109</v>
      </c>
      <c r="K3" s="30" t="s">
        <v>111</v>
      </c>
      <c r="L3" s="30" t="s">
        <v>112</v>
      </c>
      <c r="M3" s="29" t="s">
        <v>140</v>
      </c>
      <c r="N3" s="29" t="s">
        <v>141</v>
      </c>
      <c r="O3" s="29" t="s">
        <v>143</v>
      </c>
      <c r="P3" s="29" t="s">
        <v>177</v>
      </c>
    </row>
    <row r="4" spans="1:16" ht="39.950000000000003" hidden="1" customHeight="1" x14ac:dyDescent="0.2">
      <c r="A4" s="36" t="s">
        <v>155</v>
      </c>
      <c r="B4" s="36" t="s">
        <v>130</v>
      </c>
      <c r="C4" s="2" t="s">
        <v>95</v>
      </c>
      <c r="D4" s="18" t="s">
        <v>26</v>
      </c>
      <c r="E4" s="37"/>
      <c r="F4" s="34">
        <v>0</v>
      </c>
      <c r="G4" s="35" t="s">
        <v>136</v>
      </c>
      <c r="H4" s="34">
        <v>0.02</v>
      </c>
      <c r="I4" s="35" t="s">
        <v>137</v>
      </c>
      <c r="J4" s="19">
        <v>2.5000000000000001E-2</v>
      </c>
      <c r="K4" s="35" t="s">
        <v>138</v>
      </c>
      <c r="L4" s="19">
        <v>2.75E-2</v>
      </c>
      <c r="M4" s="32" t="s">
        <v>142</v>
      </c>
      <c r="N4" s="33">
        <v>24</v>
      </c>
      <c r="O4" s="32" t="s">
        <v>144</v>
      </c>
      <c r="P4" s="31" t="s">
        <v>139</v>
      </c>
    </row>
    <row r="5" spans="1:16" ht="39.950000000000003" hidden="1" customHeight="1" x14ac:dyDescent="0.2">
      <c r="A5" s="36" t="s">
        <v>155</v>
      </c>
      <c r="B5" s="36" t="s">
        <v>130</v>
      </c>
      <c r="C5" s="2" t="s">
        <v>131</v>
      </c>
      <c r="D5" s="18" t="s">
        <v>26</v>
      </c>
      <c r="E5" s="37"/>
      <c r="F5" s="34">
        <v>0</v>
      </c>
      <c r="G5" s="35" t="s">
        <v>136</v>
      </c>
      <c r="H5" s="19">
        <v>0.02</v>
      </c>
      <c r="I5" s="35" t="s">
        <v>137</v>
      </c>
      <c r="J5" s="19">
        <v>2.5000000000000001E-2</v>
      </c>
      <c r="K5" s="35" t="s">
        <v>138</v>
      </c>
      <c r="L5" s="19">
        <v>2.75E-2</v>
      </c>
      <c r="M5" s="32" t="s">
        <v>142</v>
      </c>
      <c r="N5" s="33">
        <v>24</v>
      </c>
      <c r="O5" s="32" t="s">
        <v>144</v>
      </c>
      <c r="P5" s="31" t="s">
        <v>139</v>
      </c>
    </row>
    <row r="6" spans="1:16" ht="39.950000000000003" hidden="1" customHeight="1" x14ac:dyDescent="0.2">
      <c r="A6" s="36" t="s">
        <v>155</v>
      </c>
      <c r="B6" s="36" t="s">
        <v>130</v>
      </c>
      <c r="C6" s="2" t="s">
        <v>132</v>
      </c>
      <c r="D6" s="18" t="s">
        <v>26</v>
      </c>
      <c r="E6" s="37"/>
      <c r="F6" s="34">
        <v>0</v>
      </c>
      <c r="G6" s="35" t="s">
        <v>136</v>
      </c>
      <c r="H6" s="19">
        <v>0.02</v>
      </c>
      <c r="I6" s="35" t="s">
        <v>137</v>
      </c>
      <c r="J6" s="19">
        <v>2.5000000000000001E-2</v>
      </c>
      <c r="K6" s="35" t="s">
        <v>138</v>
      </c>
      <c r="L6" s="19">
        <v>2.75E-2</v>
      </c>
      <c r="M6" s="32" t="s">
        <v>142</v>
      </c>
      <c r="N6" s="33">
        <v>24</v>
      </c>
      <c r="O6" s="32" t="s">
        <v>144</v>
      </c>
      <c r="P6" s="31" t="s">
        <v>139</v>
      </c>
    </row>
    <row r="7" spans="1:16" ht="39.950000000000003" hidden="1" customHeight="1" x14ac:dyDescent="0.2">
      <c r="A7" s="36" t="s">
        <v>155</v>
      </c>
      <c r="B7" s="36" t="s">
        <v>130</v>
      </c>
      <c r="C7" s="2" t="s">
        <v>98</v>
      </c>
      <c r="D7" s="18" t="s">
        <v>26</v>
      </c>
      <c r="E7" s="37"/>
      <c r="F7" s="34">
        <v>0</v>
      </c>
      <c r="G7" s="35" t="s">
        <v>136</v>
      </c>
      <c r="H7" s="19">
        <v>0.02</v>
      </c>
      <c r="I7" s="35" t="s">
        <v>137</v>
      </c>
      <c r="J7" s="19">
        <v>2.5000000000000001E-2</v>
      </c>
      <c r="K7" s="35" t="s">
        <v>138</v>
      </c>
      <c r="L7" s="19">
        <v>2.75E-2</v>
      </c>
      <c r="M7" s="32" t="s">
        <v>142</v>
      </c>
      <c r="N7" s="33">
        <v>24</v>
      </c>
      <c r="O7" s="32" t="s">
        <v>144</v>
      </c>
      <c r="P7" s="31" t="s">
        <v>139</v>
      </c>
    </row>
    <row r="8" spans="1:16" ht="39.950000000000003" hidden="1" customHeight="1" x14ac:dyDescent="0.2">
      <c r="A8" s="36" t="s">
        <v>155</v>
      </c>
      <c r="B8" s="36" t="s">
        <v>130</v>
      </c>
      <c r="C8" s="43" t="s">
        <v>133</v>
      </c>
      <c r="D8" s="44" t="s">
        <v>26</v>
      </c>
      <c r="E8" s="45"/>
      <c r="F8" s="46">
        <v>0</v>
      </c>
      <c r="G8" s="47" t="s">
        <v>136</v>
      </c>
      <c r="H8" s="48">
        <v>0.02</v>
      </c>
      <c r="I8" s="47" t="s">
        <v>137</v>
      </c>
      <c r="J8" s="48">
        <v>2.5000000000000001E-2</v>
      </c>
      <c r="K8" s="47" t="s">
        <v>138</v>
      </c>
      <c r="L8" s="48">
        <v>2.75E-2</v>
      </c>
      <c r="M8" s="49" t="s">
        <v>142</v>
      </c>
      <c r="N8" s="50">
        <v>24</v>
      </c>
      <c r="O8" s="49" t="s">
        <v>144</v>
      </c>
      <c r="P8" s="51" t="s">
        <v>139</v>
      </c>
    </row>
    <row r="9" spans="1:16" ht="39.950000000000003" hidden="1" customHeight="1" x14ac:dyDescent="0.2">
      <c r="A9" s="36" t="s">
        <v>155</v>
      </c>
      <c r="B9" s="36" t="s">
        <v>130</v>
      </c>
      <c r="C9" s="2" t="s">
        <v>134</v>
      </c>
      <c r="D9" s="18" t="s">
        <v>26</v>
      </c>
      <c r="E9" s="37"/>
      <c r="F9" s="34">
        <v>0</v>
      </c>
      <c r="G9" s="35" t="s">
        <v>136</v>
      </c>
      <c r="H9" s="19">
        <v>0.02</v>
      </c>
      <c r="I9" s="35" t="s">
        <v>137</v>
      </c>
      <c r="J9" s="19">
        <v>2.5000000000000001E-2</v>
      </c>
      <c r="K9" s="35" t="s">
        <v>138</v>
      </c>
      <c r="L9" s="19">
        <v>2.75E-2</v>
      </c>
      <c r="M9" s="32" t="s">
        <v>142</v>
      </c>
      <c r="N9" s="33">
        <v>24</v>
      </c>
      <c r="O9" s="32" t="s">
        <v>144</v>
      </c>
      <c r="P9" s="31" t="s">
        <v>139</v>
      </c>
    </row>
    <row r="10" spans="1:16" ht="39.950000000000003" hidden="1" customHeight="1" x14ac:dyDescent="0.2">
      <c r="A10" s="36" t="s">
        <v>155</v>
      </c>
      <c r="B10" s="36" t="s">
        <v>130</v>
      </c>
      <c r="C10" s="2" t="s">
        <v>97</v>
      </c>
      <c r="D10" s="18" t="s">
        <v>26</v>
      </c>
      <c r="E10" s="37"/>
      <c r="F10" s="34">
        <v>0</v>
      </c>
      <c r="G10" s="35" t="s">
        <v>136</v>
      </c>
      <c r="H10" s="19">
        <v>0.02</v>
      </c>
      <c r="I10" s="35" t="s">
        <v>137</v>
      </c>
      <c r="J10" s="19">
        <v>2.5000000000000001E-2</v>
      </c>
      <c r="K10" s="35" t="s">
        <v>138</v>
      </c>
      <c r="L10" s="19">
        <v>2.75E-2</v>
      </c>
      <c r="M10" s="32" t="s">
        <v>142</v>
      </c>
      <c r="N10" s="33">
        <v>24</v>
      </c>
      <c r="O10" s="32" t="s">
        <v>144</v>
      </c>
      <c r="P10" s="31" t="s">
        <v>139</v>
      </c>
    </row>
    <row r="11" spans="1:16" ht="39.950000000000003" hidden="1" customHeight="1" x14ac:dyDescent="0.2">
      <c r="A11" s="36" t="s">
        <v>155</v>
      </c>
      <c r="B11" s="36" t="s">
        <v>130</v>
      </c>
      <c r="C11" s="2" t="s">
        <v>135</v>
      </c>
      <c r="D11" s="18" t="s">
        <v>26</v>
      </c>
      <c r="E11" s="37"/>
      <c r="F11" s="34">
        <v>0</v>
      </c>
      <c r="G11" s="35" t="s">
        <v>136</v>
      </c>
      <c r="H11" s="19">
        <v>0.02</v>
      </c>
      <c r="I11" s="35" t="s">
        <v>137</v>
      </c>
      <c r="J11" s="19">
        <v>2.5000000000000001E-2</v>
      </c>
      <c r="K11" s="35" t="s">
        <v>138</v>
      </c>
      <c r="L11" s="19">
        <v>2.75E-2</v>
      </c>
      <c r="M11" s="32" t="s">
        <v>142</v>
      </c>
      <c r="N11" s="33">
        <v>24</v>
      </c>
      <c r="O11" s="32" t="s">
        <v>144</v>
      </c>
      <c r="P11" s="31" t="s">
        <v>139</v>
      </c>
    </row>
    <row r="12" spans="1:16" ht="45" customHeight="1" x14ac:dyDescent="0.2">
      <c r="A12" s="38" t="s">
        <v>155</v>
      </c>
      <c r="B12" s="38" t="s">
        <v>145</v>
      </c>
      <c r="C12" s="40" t="s">
        <v>95</v>
      </c>
      <c r="D12" s="40" t="s">
        <v>29</v>
      </c>
      <c r="E12" s="37"/>
      <c r="F12" s="20">
        <v>0.02</v>
      </c>
      <c r="G12" s="35">
        <v>100</v>
      </c>
      <c r="H12" s="42" t="s">
        <v>115</v>
      </c>
      <c r="I12" s="35"/>
      <c r="J12" s="19"/>
      <c r="K12" s="35"/>
      <c r="L12" s="19"/>
      <c r="M12" s="32" t="s">
        <v>156</v>
      </c>
      <c r="N12" s="33">
        <v>24</v>
      </c>
      <c r="O12" s="32" t="s">
        <v>153</v>
      </c>
      <c r="P12" s="41" t="s">
        <v>152</v>
      </c>
    </row>
    <row r="13" spans="1:16" ht="45" customHeight="1" x14ac:dyDescent="0.2">
      <c r="A13" s="38" t="s">
        <v>155</v>
      </c>
      <c r="B13" s="38" t="s">
        <v>145</v>
      </c>
      <c r="C13" s="40" t="s">
        <v>95</v>
      </c>
      <c r="D13" s="40" t="s">
        <v>28</v>
      </c>
      <c r="E13" s="37"/>
      <c r="F13" s="20">
        <v>0.02</v>
      </c>
      <c r="G13" s="35">
        <v>100</v>
      </c>
      <c r="H13" s="42" t="s">
        <v>115</v>
      </c>
      <c r="I13" s="35"/>
      <c r="J13" s="19"/>
      <c r="K13" s="35"/>
      <c r="L13" s="19"/>
      <c r="M13" s="32" t="s">
        <v>156</v>
      </c>
      <c r="N13" s="33">
        <v>24</v>
      </c>
      <c r="O13" s="32" t="s">
        <v>153</v>
      </c>
      <c r="P13" s="54" t="s">
        <v>152</v>
      </c>
    </row>
    <row r="14" spans="1:16" ht="45" customHeight="1" x14ac:dyDescent="0.2">
      <c r="A14" s="38" t="s">
        <v>155</v>
      </c>
      <c r="B14" s="38" t="s">
        <v>145</v>
      </c>
      <c r="C14" s="40" t="s">
        <v>95</v>
      </c>
      <c r="D14" s="40" t="s">
        <v>147</v>
      </c>
      <c r="E14" s="37"/>
      <c r="F14" s="20">
        <v>0.02</v>
      </c>
      <c r="G14" s="35">
        <v>100</v>
      </c>
      <c r="H14" s="42" t="s">
        <v>115</v>
      </c>
      <c r="I14" s="35"/>
      <c r="J14" s="19"/>
      <c r="K14" s="35"/>
      <c r="L14" s="19"/>
      <c r="M14" s="32" t="s">
        <v>156</v>
      </c>
      <c r="N14" s="33">
        <v>24</v>
      </c>
      <c r="O14" s="32" t="s">
        <v>153</v>
      </c>
      <c r="P14" s="54" t="s">
        <v>152</v>
      </c>
    </row>
    <row r="15" spans="1:16" ht="45" customHeight="1" x14ac:dyDescent="0.2">
      <c r="A15" s="38" t="s">
        <v>155</v>
      </c>
      <c r="B15" s="38" t="s">
        <v>145</v>
      </c>
      <c r="C15" s="40" t="s">
        <v>148</v>
      </c>
      <c r="D15" s="40" t="s">
        <v>29</v>
      </c>
      <c r="E15" s="37"/>
      <c r="F15" s="20">
        <v>0.04</v>
      </c>
      <c r="G15" s="35">
        <v>100</v>
      </c>
      <c r="H15" s="42" t="s">
        <v>115</v>
      </c>
      <c r="I15" s="35"/>
      <c r="J15" s="19"/>
      <c r="K15" s="35"/>
      <c r="L15" s="19"/>
      <c r="M15" s="32" t="s">
        <v>156</v>
      </c>
      <c r="N15" s="33">
        <v>24</v>
      </c>
      <c r="O15" s="32" t="s">
        <v>153</v>
      </c>
      <c r="P15" s="54" t="s">
        <v>152</v>
      </c>
    </row>
    <row r="16" spans="1:16" ht="45" customHeight="1" x14ac:dyDescent="0.2">
      <c r="A16" s="38" t="s">
        <v>155</v>
      </c>
      <c r="B16" s="38" t="s">
        <v>145</v>
      </c>
      <c r="C16" s="40" t="s">
        <v>149</v>
      </c>
      <c r="D16" s="40" t="s">
        <v>150</v>
      </c>
      <c r="E16" s="37"/>
      <c r="F16" s="20">
        <v>0.04</v>
      </c>
      <c r="G16" s="35">
        <v>100</v>
      </c>
      <c r="H16" s="42" t="s">
        <v>115</v>
      </c>
      <c r="I16" s="35"/>
      <c r="J16" s="19"/>
      <c r="K16" s="35"/>
      <c r="L16" s="19"/>
      <c r="M16" s="32" t="s">
        <v>156</v>
      </c>
      <c r="N16" s="33">
        <v>24</v>
      </c>
      <c r="O16" s="32" t="s">
        <v>153</v>
      </c>
      <c r="P16" s="54" t="s">
        <v>152</v>
      </c>
    </row>
    <row r="17" spans="1:16" ht="45" customHeight="1" x14ac:dyDescent="0.2">
      <c r="A17" s="38" t="s">
        <v>155</v>
      </c>
      <c r="B17" s="38" t="s">
        <v>145</v>
      </c>
      <c r="C17" s="40" t="s">
        <v>25</v>
      </c>
      <c r="D17" s="40" t="s">
        <v>29</v>
      </c>
      <c r="E17" s="37"/>
      <c r="F17" s="20">
        <v>0.04</v>
      </c>
      <c r="G17" s="35">
        <v>100</v>
      </c>
      <c r="H17" s="42" t="s">
        <v>115</v>
      </c>
      <c r="I17" s="35"/>
      <c r="J17" s="19"/>
      <c r="K17" s="35"/>
      <c r="L17" s="19"/>
      <c r="M17" s="32" t="s">
        <v>156</v>
      </c>
      <c r="N17" s="33">
        <v>24</v>
      </c>
      <c r="O17" s="32" t="s">
        <v>153</v>
      </c>
      <c r="P17" s="54" t="s">
        <v>152</v>
      </c>
    </row>
    <row r="18" spans="1:16" ht="45" customHeight="1" x14ac:dyDescent="0.2">
      <c r="A18" s="38" t="s">
        <v>155</v>
      </c>
      <c r="B18" s="38" t="s">
        <v>145</v>
      </c>
      <c r="C18" s="40" t="s">
        <v>135</v>
      </c>
      <c r="D18" s="40" t="s">
        <v>150</v>
      </c>
      <c r="E18" s="37"/>
      <c r="F18" s="20">
        <v>0.04</v>
      </c>
      <c r="G18" s="35">
        <v>100</v>
      </c>
      <c r="H18" s="42" t="s">
        <v>115</v>
      </c>
      <c r="I18" s="35"/>
      <c r="J18" s="19"/>
      <c r="K18" s="35"/>
      <c r="L18" s="19"/>
      <c r="M18" s="32" t="s">
        <v>156</v>
      </c>
      <c r="N18" s="33">
        <v>24</v>
      </c>
      <c r="O18" s="32" t="s">
        <v>153</v>
      </c>
      <c r="P18" s="54" t="s">
        <v>152</v>
      </c>
    </row>
    <row r="19" spans="1:16" ht="45" customHeight="1" x14ac:dyDescent="0.2">
      <c r="A19" s="38" t="s">
        <v>155</v>
      </c>
      <c r="B19" s="38" t="s">
        <v>145</v>
      </c>
      <c r="C19" s="40" t="s">
        <v>23</v>
      </c>
      <c r="D19" s="40" t="s">
        <v>4</v>
      </c>
      <c r="E19" s="37"/>
      <c r="F19" s="20">
        <v>0.04</v>
      </c>
      <c r="G19" s="35">
        <v>100</v>
      </c>
      <c r="H19" s="42" t="s">
        <v>115</v>
      </c>
      <c r="I19" s="35"/>
      <c r="J19" s="19"/>
      <c r="K19" s="35"/>
      <c r="L19" s="19"/>
      <c r="M19" s="32" t="s">
        <v>156</v>
      </c>
      <c r="N19" s="33">
        <v>24</v>
      </c>
      <c r="O19" s="32" t="s">
        <v>153</v>
      </c>
      <c r="P19" s="54" t="s">
        <v>152</v>
      </c>
    </row>
    <row r="20" spans="1:16" ht="45" customHeight="1" x14ac:dyDescent="0.2">
      <c r="A20" s="38" t="s">
        <v>155</v>
      </c>
      <c r="B20" s="38" t="s">
        <v>145</v>
      </c>
      <c r="C20" s="40" t="s">
        <v>134</v>
      </c>
      <c r="D20" s="40" t="s">
        <v>150</v>
      </c>
      <c r="E20" s="37"/>
      <c r="F20" s="20">
        <v>0.04</v>
      </c>
      <c r="G20" s="35">
        <v>100</v>
      </c>
      <c r="H20" s="42" t="s">
        <v>115</v>
      </c>
      <c r="I20" s="35"/>
      <c r="J20" s="19"/>
      <c r="K20" s="35"/>
      <c r="L20" s="19"/>
      <c r="M20" s="32" t="s">
        <v>156</v>
      </c>
      <c r="N20" s="33">
        <v>24</v>
      </c>
      <c r="O20" s="32" t="s">
        <v>153</v>
      </c>
      <c r="P20" s="54" t="s">
        <v>152</v>
      </c>
    </row>
    <row r="21" spans="1:16" ht="45" customHeight="1" x14ac:dyDescent="0.2">
      <c r="A21" s="38" t="s">
        <v>155</v>
      </c>
      <c r="B21" s="38" t="s">
        <v>145</v>
      </c>
      <c r="C21" s="40" t="s">
        <v>97</v>
      </c>
      <c r="D21" s="40" t="s">
        <v>29</v>
      </c>
      <c r="E21" s="37"/>
      <c r="F21" s="20">
        <v>0.04</v>
      </c>
      <c r="G21" s="35">
        <v>100</v>
      </c>
      <c r="H21" s="42" t="s">
        <v>115</v>
      </c>
      <c r="I21" s="35"/>
      <c r="J21" s="19"/>
      <c r="K21" s="35"/>
      <c r="L21" s="19"/>
      <c r="M21" s="32" t="s">
        <v>156</v>
      </c>
      <c r="N21" s="33">
        <v>24</v>
      </c>
      <c r="O21" s="32" t="s">
        <v>153</v>
      </c>
      <c r="P21" s="54" t="s">
        <v>152</v>
      </c>
    </row>
    <row r="22" spans="1:16" ht="45" customHeight="1" x14ac:dyDescent="0.2">
      <c r="A22" s="38" t="s">
        <v>155</v>
      </c>
      <c r="B22" s="38" t="s">
        <v>145</v>
      </c>
      <c r="C22" s="40" t="s">
        <v>103</v>
      </c>
      <c r="D22" s="40" t="s">
        <v>5</v>
      </c>
      <c r="E22" s="37"/>
      <c r="F22" s="20">
        <v>0.04</v>
      </c>
      <c r="G22" s="35">
        <v>100</v>
      </c>
      <c r="H22" s="42" t="s">
        <v>115</v>
      </c>
      <c r="I22" s="35"/>
      <c r="J22" s="19"/>
      <c r="K22" s="35"/>
      <c r="L22" s="19"/>
      <c r="M22" s="32" t="s">
        <v>156</v>
      </c>
      <c r="N22" s="33">
        <v>24</v>
      </c>
      <c r="O22" s="32" t="s">
        <v>153</v>
      </c>
      <c r="P22" s="54" t="s">
        <v>152</v>
      </c>
    </row>
    <row r="23" spans="1:16" ht="45" customHeight="1" x14ac:dyDescent="0.2">
      <c r="A23" s="38" t="s">
        <v>155</v>
      </c>
      <c r="B23" s="38" t="s">
        <v>145</v>
      </c>
      <c r="C23" s="40" t="s">
        <v>151</v>
      </c>
      <c r="D23" s="40" t="s">
        <v>5</v>
      </c>
      <c r="E23" s="37"/>
      <c r="F23" s="20">
        <v>0.04</v>
      </c>
      <c r="G23" s="35">
        <v>100</v>
      </c>
      <c r="H23" s="42" t="s">
        <v>115</v>
      </c>
      <c r="I23" s="35"/>
      <c r="J23" s="19"/>
      <c r="K23" s="35"/>
      <c r="L23" s="19"/>
      <c r="M23" s="32" t="s">
        <v>156</v>
      </c>
      <c r="N23" s="33">
        <v>24</v>
      </c>
      <c r="O23" s="32" t="s">
        <v>153</v>
      </c>
      <c r="P23" s="54" t="s">
        <v>152</v>
      </c>
    </row>
    <row r="24" spans="1:16" ht="45" customHeight="1" x14ac:dyDescent="0.2">
      <c r="A24" s="38" t="s">
        <v>155</v>
      </c>
      <c r="B24" s="38" t="s">
        <v>145</v>
      </c>
      <c r="C24" s="40" t="s">
        <v>98</v>
      </c>
      <c r="D24" s="40" t="s">
        <v>29</v>
      </c>
      <c r="E24" s="37"/>
      <c r="F24" s="20">
        <v>0.04</v>
      </c>
      <c r="G24" s="35">
        <v>100</v>
      </c>
      <c r="H24" s="42" t="s">
        <v>115</v>
      </c>
      <c r="I24" s="35"/>
      <c r="J24" s="19"/>
      <c r="K24" s="35"/>
      <c r="L24" s="19"/>
      <c r="M24" s="32" t="s">
        <v>156</v>
      </c>
      <c r="N24" s="33">
        <v>24</v>
      </c>
      <c r="O24" s="32" t="s">
        <v>153</v>
      </c>
      <c r="P24" s="54" t="s">
        <v>152</v>
      </c>
    </row>
    <row r="25" spans="1:16" ht="45" customHeight="1" x14ac:dyDescent="0.2">
      <c r="A25" s="38" t="s">
        <v>155</v>
      </c>
      <c r="B25" s="38" t="s">
        <v>145</v>
      </c>
      <c r="C25" s="40" t="s">
        <v>98</v>
      </c>
      <c r="D25" s="40" t="s">
        <v>28</v>
      </c>
      <c r="E25" s="37"/>
      <c r="F25" s="20">
        <v>0.04</v>
      </c>
      <c r="G25" s="35">
        <v>100</v>
      </c>
      <c r="H25" s="42" t="s">
        <v>115</v>
      </c>
      <c r="I25" s="35"/>
      <c r="J25" s="19"/>
      <c r="K25" s="35"/>
      <c r="L25" s="19"/>
      <c r="M25" s="32" t="s">
        <v>156</v>
      </c>
      <c r="N25" s="33">
        <v>24</v>
      </c>
      <c r="O25" s="32" t="s">
        <v>153</v>
      </c>
      <c r="P25" s="54" t="s">
        <v>152</v>
      </c>
    </row>
    <row r="26" spans="1:16" ht="45" customHeight="1" x14ac:dyDescent="0.2">
      <c r="A26" s="38" t="s">
        <v>155</v>
      </c>
      <c r="B26" s="38" t="s">
        <v>145</v>
      </c>
      <c r="C26" s="40" t="s">
        <v>98</v>
      </c>
      <c r="D26" s="40" t="s">
        <v>147</v>
      </c>
      <c r="E26" s="37"/>
      <c r="F26" s="20">
        <v>0.04</v>
      </c>
      <c r="G26" s="35">
        <v>100</v>
      </c>
      <c r="H26" s="42" t="s">
        <v>115</v>
      </c>
      <c r="I26" s="35"/>
      <c r="J26" s="19"/>
      <c r="K26" s="35"/>
      <c r="L26" s="19"/>
      <c r="M26" s="32" t="s">
        <v>156</v>
      </c>
      <c r="N26" s="33">
        <v>24</v>
      </c>
      <c r="O26" s="32" t="s">
        <v>153</v>
      </c>
      <c r="P26" s="54" t="s">
        <v>152</v>
      </c>
    </row>
    <row r="27" spans="1:16" ht="45" customHeight="1" x14ac:dyDescent="0.2">
      <c r="A27" s="38" t="s">
        <v>155</v>
      </c>
      <c r="B27" s="38" t="s">
        <v>145</v>
      </c>
      <c r="C27" s="40" t="s">
        <v>145</v>
      </c>
      <c r="D27" s="40" t="s">
        <v>29</v>
      </c>
      <c r="E27" s="37"/>
      <c r="F27" s="20">
        <v>0.05</v>
      </c>
      <c r="G27" s="35">
        <v>100</v>
      </c>
      <c r="H27" s="42" t="s">
        <v>115</v>
      </c>
      <c r="I27" s="35"/>
      <c r="J27" s="19"/>
      <c r="K27" s="35"/>
      <c r="L27" s="19"/>
      <c r="M27" s="32" t="s">
        <v>156</v>
      </c>
      <c r="N27" s="33">
        <v>24</v>
      </c>
      <c r="O27" s="32" t="s">
        <v>153</v>
      </c>
      <c r="P27" s="54" t="s">
        <v>152</v>
      </c>
    </row>
    <row r="28" spans="1:16" ht="45" customHeight="1" x14ac:dyDescent="0.2">
      <c r="A28" s="38" t="s">
        <v>155</v>
      </c>
      <c r="B28" s="38" t="s">
        <v>145</v>
      </c>
      <c r="C28" s="40" t="s">
        <v>145</v>
      </c>
      <c r="D28" s="40" t="s">
        <v>150</v>
      </c>
      <c r="E28" s="37"/>
      <c r="F28" s="20">
        <v>0.05</v>
      </c>
      <c r="G28" s="35">
        <v>100</v>
      </c>
      <c r="H28" s="42" t="s">
        <v>115</v>
      </c>
      <c r="I28" s="35"/>
      <c r="J28" s="19"/>
      <c r="K28" s="35"/>
      <c r="L28" s="19"/>
      <c r="M28" s="32" t="s">
        <v>156</v>
      </c>
      <c r="N28" s="33">
        <v>24</v>
      </c>
      <c r="O28" s="32" t="s">
        <v>153</v>
      </c>
      <c r="P28" s="54" t="s">
        <v>152</v>
      </c>
    </row>
    <row r="29" spans="1:16" ht="45" customHeight="1" x14ac:dyDescent="0.2">
      <c r="A29" s="38" t="s">
        <v>155</v>
      </c>
      <c r="B29" s="38" t="s">
        <v>145</v>
      </c>
      <c r="C29" s="40" t="s">
        <v>145</v>
      </c>
      <c r="D29" s="40" t="s">
        <v>5</v>
      </c>
      <c r="E29" s="37"/>
      <c r="F29" s="20">
        <v>0.04</v>
      </c>
      <c r="G29" s="35">
        <v>100</v>
      </c>
      <c r="H29" s="42" t="s">
        <v>115</v>
      </c>
      <c r="I29" s="35"/>
      <c r="J29" s="19"/>
      <c r="K29" s="35"/>
      <c r="L29" s="19"/>
      <c r="M29" s="32" t="s">
        <v>156</v>
      </c>
      <c r="N29" s="33">
        <v>24</v>
      </c>
      <c r="O29" s="32" t="s">
        <v>153</v>
      </c>
      <c r="P29" s="54" t="s">
        <v>152</v>
      </c>
    </row>
    <row r="30" spans="1:16" ht="45" customHeight="1" x14ac:dyDescent="0.2">
      <c r="A30" s="38" t="s">
        <v>155</v>
      </c>
      <c r="B30" s="38" t="s">
        <v>145</v>
      </c>
      <c r="C30" s="65" t="s">
        <v>663</v>
      </c>
      <c r="D30" s="65" t="s">
        <v>607</v>
      </c>
      <c r="E30" s="37"/>
      <c r="F30" s="20">
        <v>0.05</v>
      </c>
      <c r="G30" s="35">
        <v>50</v>
      </c>
      <c r="H30" s="42" t="s">
        <v>115</v>
      </c>
      <c r="I30" s="35"/>
      <c r="J30" s="19"/>
      <c r="K30" s="35"/>
      <c r="L30" s="19"/>
      <c r="M30" s="32"/>
      <c r="N30" s="33"/>
      <c r="O30" s="32"/>
      <c r="P30" s="108" t="s">
        <v>666</v>
      </c>
    </row>
    <row r="31" spans="1:16" ht="45" customHeight="1" x14ac:dyDescent="0.2">
      <c r="A31" s="38" t="s">
        <v>155</v>
      </c>
      <c r="B31" s="38" t="s">
        <v>145</v>
      </c>
      <c r="C31" s="65" t="s">
        <v>624</v>
      </c>
      <c r="D31" s="65" t="s">
        <v>607</v>
      </c>
      <c r="E31" s="37"/>
      <c r="F31" s="20">
        <v>0.05</v>
      </c>
      <c r="G31" s="35">
        <v>50</v>
      </c>
      <c r="H31" s="42" t="s">
        <v>115</v>
      </c>
      <c r="I31" s="35"/>
      <c r="J31" s="19"/>
      <c r="K31" s="35"/>
      <c r="L31" s="19"/>
      <c r="M31" s="32"/>
      <c r="N31" s="33"/>
      <c r="O31" s="32"/>
      <c r="P31" s="108" t="s">
        <v>666</v>
      </c>
    </row>
    <row r="32" spans="1:16" ht="45" customHeight="1" x14ac:dyDescent="0.2">
      <c r="A32" s="38" t="s">
        <v>155</v>
      </c>
      <c r="B32" s="38" t="s">
        <v>145</v>
      </c>
      <c r="C32" s="65" t="s">
        <v>638</v>
      </c>
      <c r="D32" s="65" t="s">
        <v>637</v>
      </c>
      <c r="E32" s="37"/>
      <c r="F32" s="20">
        <v>0.02</v>
      </c>
      <c r="G32" s="35">
        <v>100</v>
      </c>
      <c r="H32" s="42" t="s">
        <v>115</v>
      </c>
      <c r="I32" s="35"/>
      <c r="J32" s="19"/>
      <c r="K32" s="35"/>
      <c r="L32" s="19"/>
      <c r="M32" s="32"/>
      <c r="N32" s="33"/>
      <c r="O32" s="32"/>
      <c r="P32" s="108" t="s">
        <v>666</v>
      </c>
    </row>
    <row r="33" spans="1:16" ht="45" customHeight="1" x14ac:dyDescent="0.2">
      <c r="A33" s="38" t="s">
        <v>155</v>
      </c>
      <c r="B33" s="38" t="s">
        <v>145</v>
      </c>
      <c r="C33" s="65" t="s">
        <v>664</v>
      </c>
      <c r="D33" s="65" t="s">
        <v>665</v>
      </c>
      <c r="E33" s="37"/>
      <c r="F33" s="20">
        <v>0.5</v>
      </c>
      <c r="G33" s="35">
        <v>50</v>
      </c>
      <c r="H33" s="42" t="s">
        <v>115</v>
      </c>
      <c r="I33" s="35"/>
      <c r="J33" s="19"/>
      <c r="K33" s="35"/>
      <c r="L33" s="19"/>
      <c r="M33" s="32"/>
      <c r="N33" s="33"/>
      <c r="O33" s="32"/>
      <c r="P33" s="108" t="s">
        <v>666</v>
      </c>
    </row>
    <row r="34" spans="1:16" ht="45" customHeight="1" x14ac:dyDescent="0.2">
      <c r="A34" s="38" t="s">
        <v>155</v>
      </c>
      <c r="B34" s="38" t="s">
        <v>145</v>
      </c>
      <c r="C34" s="65" t="s">
        <v>648</v>
      </c>
      <c r="D34" s="65" t="s">
        <v>637</v>
      </c>
      <c r="E34" s="37"/>
      <c r="F34" s="20">
        <v>0.26</v>
      </c>
      <c r="G34" s="35">
        <v>100</v>
      </c>
      <c r="H34" s="42" t="s">
        <v>115</v>
      </c>
      <c r="I34" s="35"/>
      <c r="J34" s="19"/>
      <c r="K34" s="35"/>
      <c r="L34" s="19"/>
      <c r="M34" s="32"/>
      <c r="N34" s="33"/>
      <c r="O34" s="32"/>
      <c r="P34" s="108" t="s">
        <v>666</v>
      </c>
    </row>
    <row r="35" spans="1:16" ht="30" hidden="1" customHeight="1" x14ac:dyDescent="0.2">
      <c r="A35" s="39" t="s">
        <v>157</v>
      </c>
      <c r="B35" s="39" t="s">
        <v>146</v>
      </c>
      <c r="C35" s="18" t="s">
        <v>161</v>
      </c>
      <c r="D35" s="18" t="s">
        <v>26</v>
      </c>
      <c r="E35" s="37"/>
      <c r="F35" s="20">
        <v>0.05</v>
      </c>
      <c r="G35" s="35" t="s">
        <v>173</v>
      </c>
      <c r="H35" s="42" t="s">
        <v>115</v>
      </c>
      <c r="I35" s="35"/>
      <c r="J35" s="19"/>
      <c r="K35" s="35"/>
      <c r="L35" s="19"/>
      <c r="M35" s="53" t="s">
        <v>175</v>
      </c>
      <c r="N35" s="33">
        <v>24</v>
      </c>
      <c r="O35" s="52" t="s">
        <v>174</v>
      </c>
      <c r="P35" s="55" t="s">
        <v>176</v>
      </c>
    </row>
    <row r="36" spans="1:16" ht="30" hidden="1" customHeight="1" x14ac:dyDescent="0.2">
      <c r="A36" s="39" t="s">
        <v>157</v>
      </c>
      <c r="B36" s="39" t="s">
        <v>146</v>
      </c>
      <c r="C36" s="18" t="s">
        <v>162</v>
      </c>
      <c r="D36" s="18" t="s">
        <v>26</v>
      </c>
      <c r="E36" s="37"/>
      <c r="F36" s="20">
        <v>0.05</v>
      </c>
      <c r="G36" s="35" t="s">
        <v>173</v>
      </c>
      <c r="H36" s="42" t="s">
        <v>115</v>
      </c>
      <c r="I36" s="35"/>
      <c r="J36" s="19"/>
      <c r="K36" s="35"/>
      <c r="L36" s="19"/>
      <c r="M36" s="53" t="s">
        <v>175</v>
      </c>
      <c r="N36" s="33">
        <v>24</v>
      </c>
      <c r="O36" s="52" t="s">
        <v>174</v>
      </c>
      <c r="P36" s="55" t="s">
        <v>176</v>
      </c>
    </row>
    <row r="37" spans="1:16" ht="30" hidden="1" customHeight="1" x14ac:dyDescent="0.2">
      <c r="A37" s="39" t="s">
        <v>157</v>
      </c>
      <c r="B37" s="39" t="s">
        <v>146</v>
      </c>
      <c r="C37" s="18" t="s">
        <v>163</v>
      </c>
      <c r="D37" s="18" t="s">
        <v>26</v>
      </c>
      <c r="E37" s="37"/>
      <c r="F37" s="20">
        <v>0.05</v>
      </c>
      <c r="G37" s="35" t="s">
        <v>173</v>
      </c>
      <c r="H37" s="42" t="s">
        <v>115</v>
      </c>
      <c r="I37" s="35"/>
      <c r="J37" s="19"/>
      <c r="K37" s="35"/>
      <c r="L37" s="19"/>
      <c r="M37" s="53" t="s">
        <v>175</v>
      </c>
      <c r="N37" s="33">
        <v>24</v>
      </c>
      <c r="O37" s="52" t="s">
        <v>174</v>
      </c>
      <c r="P37" s="55" t="s">
        <v>176</v>
      </c>
    </row>
    <row r="38" spans="1:16" ht="30" hidden="1" customHeight="1" x14ac:dyDescent="0.2">
      <c r="A38" s="39" t="s">
        <v>157</v>
      </c>
      <c r="B38" s="39" t="s">
        <v>146</v>
      </c>
      <c r="C38" s="18" t="s">
        <v>164</v>
      </c>
      <c r="D38" s="18" t="s">
        <v>26</v>
      </c>
      <c r="E38" s="37"/>
      <c r="F38" s="20">
        <v>0.05</v>
      </c>
      <c r="G38" s="35" t="s">
        <v>173</v>
      </c>
      <c r="H38" s="42" t="s">
        <v>115</v>
      </c>
      <c r="I38" s="35"/>
      <c r="J38" s="19"/>
      <c r="K38" s="35"/>
      <c r="L38" s="19"/>
      <c r="M38" s="53" t="s">
        <v>175</v>
      </c>
      <c r="N38" s="33">
        <v>24</v>
      </c>
      <c r="O38" s="52" t="s">
        <v>174</v>
      </c>
      <c r="P38" s="55" t="s">
        <v>176</v>
      </c>
    </row>
    <row r="39" spans="1:16" ht="30" hidden="1" customHeight="1" x14ac:dyDescent="0.2">
      <c r="A39" s="39" t="s">
        <v>157</v>
      </c>
      <c r="B39" s="39" t="s">
        <v>146</v>
      </c>
      <c r="C39" s="18" t="s">
        <v>165</v>
      </c>
      <c r="D39" s="18" t="s">
        <v>26</v>
      </c>
      <c r="E39" s="37"/>
      <c r="F39" s="20">
        <v>0.05</v>
      </c>
      <c r="G39" s="35" t="s">
        <v>173</v>
      </c>
      <c r="H39" s="42" t="s">
        <v>115</v>
      </c>
      <c r="I39" s="35"/>
      <c r="J39" s="19"/>
      <c r="K39" s="35"/>
      <c r="L39" s="19"/>
      <c r="M39" s="53" t="s">
        <v>175</v>
      </c>
      <c r="N39" s="33">
        <v>24</v>
      </c>
      <c r="O39" s="52" t="s">
        <v>174</v>
      </c>
      <c r="P39" s="55" t="s">
        <v>176</v>
      </c>
    </row>
    <row r="40" spans="1:16" ht="30" hidden="1" customHeight="1" x14ac:dyDescent="0.2">
      <c r="A40" s="39" t="s">
        <v>157</v>
      </c>
      <c r="B40" s="39" t="s">
        <v>146</v>
      </c>
      <c r="C40" s="18" t="s">
        <v>166</v>
      </c>
      <c r="D40" s="18" t="s">
        <v>26</v>
      </c>
      <c r="E40" s="37"/>
      <c r="F40" s="20">
        <v>0.05</v>
      </c>
      <c r="G40" s="35" t="s">
        <v>173</v>
      </c>
      <c r="H40" s="42" t="s">
        <v>115</v>
      </c>
      <c r="I40" s="35"/>
      <c r="J40" s="19"/>
      <c r="K40" s="35"/>
      <c r="L40" s="19"/>
      <c r="M40" s="53" t="s">
        <v>175</v>
      </c>
      <c r="N40" s="33">
        <v>24</v>
      </c>
      <c r="O40" s="52" t="s">
        <v>174</v>
      </c>
      <c r="P40" s="55" t="s">
        <v>176</v>
      </c>
    </row>
    <row r="41" spans="1:16" ht="30" hidden="1" customHeight="1" x14ac:dyDescent="0.2">
      <c r="A41" s="39" t="s">
        <v>157</v>
      </c>
      <c r="B41" s="39" t="s">
        <v>146</v>
      </c>
      <c r="C41" s="18" t="s">
        <v>167</v>
      </c>
      <c r="D41" s="18" t="s">
        <v>26</v>
      </c>
      <c r="E41" s="37"/>
      <c r="F41" s="20">
        <v>0.05</v>
      </c>
      <c r="G41" s="35" t="s">
        <v>173</v>
      </c>
      <c r="H41" s="42" t="s">
        <v>115</v>
      </c>
      <c r="I41" s="35"/>
      <c r="J41" s="19"/>
      <c r="K41" s="35"/>
      <c r="L41" s="19"/>
      <c r="M41" s="53" t="s">
        <v>175</v>
      </c>
      <c r="N41" s="33">
        <v>24</v>
      </c>
      <c r="O41" s="52" t="s">
        <v>174</v>
      </c>
      <c r="P41" s="55" t="s">
        <v>176</v>
      </c>
    </row>
    <row r="42" spans="1:16" ht="30" hidden="1" customHeight="1" x14ac:dyDescent="0.2">
      <c r="A42" s="39" t="s">
        <v>157</v>
      </c>
      <c r="B42" s="39" t="s">
        <v>146</v>
      </c>
      <c r="C42" s="18" t="s">
        <v>168</v>
      </c>
      <c r="D42" s="18" t="s">
        <v>26</v>
      </c>
      <c r="E42" s="37"/>
      <c r="F42" s="20">
        <v>0.05</v>
      </c>
      <c r="G42" s="35" t="s">
        <v>173</v>
      </c>
      <c r="H42" s="42" t="s">
        <v>115</v>
      </c>
      <c r="I42" s="35"/>
      <c r="J42" s="19"/>
      <c r="K42" s="35"/>
      <c r="L42" s="19"/>
      <c r="M42" s="53" t="s">
        <v>175</v>
      </c>
      <c r="N42" s="33">
        <v>24</v>
      </c>
      <c r="O42" s="52" t="s">
        <v>174</v>
      </c>
      <c r="P42" s="55" t="s">
        <v>176</v>
      </c>
    </row>
    <row r="43" spans="1:16" ht="30" hidden="1" customHeight="1" x14ac:dyDescent="0.2">
      <c r="A43" s="39" t="s">
        <v>157</v>
      </c>
      <c r="B43" s="39" t="s">
        <v>146</v>
      </c>
      <c r="C43" s="18" t="s">
        <v>158</v>
      </c>
      <c r="D43" s="18" t="s">
        <v>26</v>
      </c>
      <c r="E43" s="37"/>
      <c r="F43" s="20">
        <v>0.05</v>
      </c>
      <c r="G43" s="35" t="s">
        <v>173</v>
      </c>
      <c r="H43" s="42" t="s">
        <v>115</v>
      </c>
      <c r="I43" s="35"/>
      <c r="J43" s="19"/>
      <c r="K43" s="35"/>
      <c r="L43" s="19"/>
      <c r="M43" s="53" t="s">
        <v>175</v>
      </c>
      <c r="N43" s="33">
        <v>24</v>
      </c>
      <c r="O43" s="52" t="s">
        <v>174</v>
      </c>
      <c r="P43" s="55" t="s">
        <v>176</v>
      </c>
    </row>
    <row r="44" spans="1:16" ht="30" hidden="1" customHeight="1" x14ac:dyDescent="0.2">
      <c r="A44" s="39" t="s">
        <v>157</v>
      </c>
      <c r="B44" s="39" t="s">
        <v>146</v>
      </c>
      <c r="C44" s="18" t="s">
        <v>169</v>
      </c>
      <c r="D44" s="18" t="s">
        <v>26</v>
      </c>
      <c r="E44" s="37"/>
      <c r="F44" s="20">
        <v>0.05</v>
      </c>
      <c r="G44" s="35" t="s">
        <v>173</v>
      </c>
      <c r="H44" s="42" t="s">
        <v>115</v>
      </c>
      <c r="I44" s="35"/>
      <c r="J44" s="19"/>
      <c r="K44" s="35"/>
      <c r="L44" s="19"/>
      <c r="M44" s="53" t="s">
        <v>175</v>
      </c>
      <c r="N44" s="33">
        <v>24</v>
      </c>
      <c r="O44" s="52" t="s">
        <v>174</v>
      </c>
      <c r="P44" s="55" t="s">
        <v>176</v>
      </c>
    </row>
    <row r="45" spans="1:16" ht="30" hidden="1" customHeight="1" x14ac:dyDescent="0.2">
      <c r="A45" s="39" t="s">
        <v>157</v>
      </c>
      <c r="B45" s="39" t="s">
        <v>146</v>
      </c>
      <c r="C45" s="18" t="s">
        <v>146</v>
      </c>
      <c r="D45" s="18" t="s">
        <v>26</v>
      </c>
      <c r="E45" s="37"/>
      <c r="F45" s="20">
        <v>0.05</v>
      </c>
      <c r="G45" s="35" t="s">
        <v>173</v>
      </c>
      <c r="H45" s="42" t="s">
        <v>115</v>
      </c>
      <c r="I45" s="35"/>
      <c r="J45" s="19"/>
      <c r="K45" s="35"/>
      <c r="L45" s="19"/>
      <c r="M45" s="53" t="s">
        <v>175</v>
      </c>
      <c r="N45" s="33">
        <v>24</v>
      </c>
      <c r="O45" s="52" t="s">
        <v>174</v>
      </c>
      <c r="P45" s="55" t="s">
        <v>176</v>
      </c>
    </row>
    <row r="46" spans="1:16" ht="30" hidden="1" customHeight="1" x14ac:dyDescent="0.2">
      <c r="A46" s="39" t="s">
        <v>157</v>
      </c>
      <c r="B46" s="39" t="s">
        <v>146</v>
      </c>
      <c r="C46" s="18" t="s">
        <v>170</v>
      </c>
      <c r="D46" s="18" t="s">
        <v>26</v>
      </c>
      <c r="E46" s="37"/>
      <c r="F46" s="20">
        <v>0.05</v>
      </c>
      <c r="G46" s="35" t="s">
        <v>173</v>
      </c>
      <c r="H46" s="42" t="s">
        <v>115</v>
      </c>
      <c r="I46" s="35"/>
      <c r="J46" s="19"/>
      <c r="K46" s="35"/>
      <c r="L46" s="19"/>
      <c r="M46" s="53" t="s">
        <v>175</v>
      </c>
      <c r="N46" s="33">
        <v>24</v>
      </c>
      <c r="O46" s="52" t="s">
        <v>174</v>
      </c>
      <c r="P46" s="55" t="s">
        <v>176</v>
      </c>
    </row>
    <row r="47" spans="1:16" ht="37.5" hidden="1" customHeight="1" x14ac:dyDescent="0.2">
      <c r="A47" s="39" t="s">
        <v>157</v>
      </c>
      <c r="B47" s="39" t="s">
        <v>146</v>
      </c>
      <c r="C47" s="65" t="s">
        <v>673</v>
      </c>
      <c r="D47" s="18" t="s">
        <v>26</v>
      </c>
      <c r="E47" s="37"/>
      <c r="F47" s="20">
        <v>0.05</v>
      </c>
      <c r="G47" s="35" t="s">
        <v>173</v>
      </c>
      <c r="H47" s="42" t="s">
        <v>115</v>
      </c>
      <c r="I47" s="35"/>
      <c r="J47" s="19"/>
      <c r="K47" s="35"/>
      <c r="L47" s="19"/>
      <c r="M47" s="53" t="s">
        <v>175</v>
      </c>
      <c r="N47" s="33">
        <v>24</v>
      </c>
      <c r="O47" s="52" t="s">
        <v>174</v>
      </c>
      <c r="P47" s="111" t="s">
        <v>676</v>
      </c>
    </row>
    <row r="48" spans="1:16" ht="30" hidden="1" customHeight="1" x14ac:dyDescent="0.2">
      <c r="A48" s="39" t="s">
        <v>157</v>
      </c>
      <c r="B48" s="39" t="s">
        <v>146</v>
      </c>
      <c r="C48" s="18" t="s">
        <v>171</v>
      </c>
      <c r="D48" s="18" t="s">
        <v>26</v>
      </c>
      <c r="E48" s="37"/>
      <c r="F48" s="20">
        <v>0.05</v>
      </c>
      <c r="G48" s="35" t="s">
        <v>173</v>
      </c>
      <c r="H48" s="42" t="s">
        <v>115</v>
      </c>
      <c r="I48" s="35"/>
      <c r="J48" s="19"/>
      <c r="K48" s="35"/>
      <c r="L48" s="19"/>
      <c r="M48" s="53" t="s">
        <v>175</v>
      </c>
      <c r="N48" s="33">
        <v>24</v>
      </c>
      <c r="O48" s="52" t="s">
        <v>174</v>
      </c>
      <c r="P48" s="55" t="s">
        <v>176</v>
      </c>
    </row>
    <row r="49" spans="1:16" ht="30" hidden="1" customHeight="1" x14ac:dyDescent="0.2">
      <c r="A49" s="39" t="s">
        <v>157</v>
      </c>
      <c r="B49" s="39" t="s">
        <v>146</v>
      </c>
      <c r="C49" s="18" t="s">
        <v>172</v>
      </c>
      <c r="D49" s="18" t="s">
        <v>26</v>
      </c>
      <c r="E49" s="37"/>
      <c r="F49" s="20">
        <v>0.05</v>
      </c>
      <c r="G49" s="35" t="s">
        <v>173</v>
      </c>
      <c r="H49" s="42" t="s">
        <v>115</v>
      </c>
      <c r="I49" s="35"/>
      <c r="J49" s="19"/>
      <c r="K49" s="35"/>
      <c r="L49" s="19"/>
      <c r="M49" s="53" t="s">
        <v>175</v>
      </c>
      <c r="N49" s="33">
        <v>24</v>
      </c>
      <c r="O49" s="52" t="s">
        <v>174</v>
      </c>
      <c r="P49" s="55" t="s">
        <v>176</v>
      </c>
    </row>
    <row r="50" spans="1:16" ht="39.950000000000003" customHeight="1" x14ac:dyDescent="0.2">
      <c r="A50" s="38" t="s">
        <v>157</v>
      </c>
      <c r="B50" s="38" t="s">
        <v>145</v>
      </c>
      <c r="C50" s="40" t="s">
        <v>158</v>
      </c>
      <c r="D50" s="40" t="s">
        <v>159</v>
      </c>
      <c r="E50" s="37"/>
      <c r="F50" s="20">
        <v>0.02</v>
      </c>
      <c r="G50" s="35">
        <v>100</v>
      </c>
      <c r="H50" s="42" t="s">
        <v>115</v>
      </c>
      <c r="I50" s="35"/>
      <c r="J50" s="19"/>
      <c r="K50" s="35"/>
      <c r="L50" s="19"/>
      <c r="M50" s="32" t="s">
        <v>156</v>
      </c>
      <c r="N50" s="33">
        <v>24</v>
      </c>
      <c r="O50" s="32" t="s">
        <v>153</v>
      </c>
      <c r="P50" s="54" t="s">
        <v>152</v>
      </c>
    </row>
    <row r="51" spans="1:16" ht="39.950000000000003" customHeight="1" x14ac:dyDescent="0.2">
      <c r="A51" s="38" t="s">
        <v>157</v>
      </c>
      <c r="B51" s="38" t="s">
        <v>145</v>
      </c>
      <c r="C51" s="40" t="s">
        <v>160</v>
      </c>
      <c r="D51" s="40" t="s">
        <v>159</v>
      </c>
      <c r="E51" s="37"/>
      <c r="F51" s="20">
        <v>0.02</v>
      </c>
      <c r="G51" s="35">
        <v>100</v>
      </c>
      <c r="H51" s="42" t="s">
        <v>115</v>
      </c>
      <c r="I51" s="35"/>
      <c r="J51" s="19"/>
      <c r="K51" s="35"/>
      <c r="L51" s="19"/>
      <c r="M51" s="32" t="s">
        <v>156</v>
      </c>
      <c r="N51" s="33">
        <v>24</v>
      </c>
      <c r="O51" s="32" t="s">
        <v>153</v>
      </c>
      <c r="P51" s="54" t="s">
        <v>152</v>
      </c>
    </row>
    <row r="52" spans="1:16" ht="28.5" x14ac:dyDescent="0.2">
      <c r="A52" s="38" t="s">
        <v>157</v>
      </c>
      <c r="B52" s="38" t="s">
        <v>145</v>
      </c>
      <c r="C52" s="65" t="s">
        <v>673</v>
      </c>
      <c r="D52" s="18" t="s">
        <v>26</v>
      </c>
      <c r="E52" s="37"/>
      <c r="F52" s="20">
        <v>0.02</v>
      </c>
      <c r="G52" s="122" t="s">
        <v>173</v>
      </c>
      <c r="H52" s="42" t="s">
        <v>115</v>
      </c>
      <c r="I52" s="35" t="s">
        <v>892</v>
      </c>
      <c r="J52" s="42" t="s">
        <v>115</v>
      </c>
      <c r="K52" s="35"/>
      <c r="L52" s="19"/>
      <c r="M52" s="123" t="s">
        <v>156</v>
      </c>
      <c r="N52" s="33">
        <v>24</v>
      </c>
      <c r="O52" s="52" t="s">
        <v>174</v>
      </c>
      <c r="P52" s="54" t="s">
        <v>893</v>
      </c>
    </row>
    <row r="53" spans="1:16" x14ac:dyDescent="0.2"/>
    <row r="54" spans="1:16" x14ac:dyDescent="0.2"/>
    <row r="55" spans="1:16" x14ac:dyDescent="0.2"/>
  </sheetData>
  <sheetProtection algorithmName="SHA-512" hashValue="Pm+avZHtUHrFOozzRKnuBNK+zQ4GOMudQtcq/gqbkqa+ehyr5oDIENu0CHSSZFaT5eLMbd2Sun+N+usmSzTknw==" saltValue="5t0Rqeu0QbggMxxuADUoew==" spinCount="100000" sheet="1" objects="1" scenarios="1" formatCells="0" formatColumns="0" formatRows="0" sort="0" autoFilter="0"/>
  <autoFilter ref="A3:P52" xr:uid="{00000000-0001-0000-0200-000000000000}">
    <filterColumn colId="1">
      <filters>
        <filter val="Telstra"/>
      </filters>
    </filterColumn>
  </autoFilter>
  <mergeCells count="2">
    <mergeCell ref="A1:P1"/>
    <mergeCell ref="A2:P2"/>
  </mergeCells>
  <conditionalFormatting sqref="F4:F11">
    <cfRule type="expression" dxfId="7" priority="60">
      <formula>ROUND(#REF!,2)&gt;ROUND($F4,2)</formula>
    </cfRule>
  </conditionalFormatting>
  <conditionalFormatting sqref="F12:F52">
    <cfRule type="expression" dxfId="6" priority="1">
      <formula>ROUND(#REF!,2)&gt;ROUND($D12,2)</formula>
    </cfRule>
  </conditionalFormatting>
  <dataValidations count="2">
    <dataValidation type="decimal" allowBlank="1" showInputMessage="1" showErrorMessage="1" errorTitle="Percentage Only" error="Please enter a valid percentage. " sqref="F4:F34 H4:H11 J4:J52 L4:L52 F50:F52" xr:uid="{00000000-0002-0000-0200-000000000000}">
      <formula1>0</formula1>
      <formula2>1</formula2>
    </dataValidation>
    <dataValidation allowBlank="1" showInputMessage="1" showErrorMessage="1" errorTitle="Percentage Only" error="Please enter a valid percentage. " sqref="H12:H52" xr:uid="{E2052B84-2E42-4477-8893-2E149FA71447}"/>
  </dataValidations>
  <pageMargins left="0.7" right="0.7" top="0.75" bottom="0.75" header="0.3" footer="0.3"/>
  <pageSetup paperSize="9" orientation="portrait" r:id="rId1"/>
  <headerFooter>
    <oddHeader>&amp;C&amp;"Calibri"&amp;12&amp;KFF0000 OFFICIAL&amp;1#_x000D_</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FF15F-CBCE-47FF-9B5A-6E66AFB79D0D}">
  <sheetPr codeName="Sheet3"/>
  <dimension ref="A1:M210"/>
  <sheetViews>
    <sheetView topLeftCell="A109" workbookViewId="0">
      <selection activeCell="A199" sqref="A199"/>
    </sheetView>
  </sheetViews>
  <sheetFormatPr defaultRowHeight="15" x14ac:dyDescent="0.25"/>
  <cols>
    <col min="9" max="9" width="11.85546875" customWidth="1"/>
    <col min="10" max="10" width="15.28515625" customWidth="1"/>
  </cols>
  <sheetData>
    <row r="1" spans="1:13" ht="15.75" thickBot="1" x14ac:dyDescent="0.3"/>
    <row r="2" spans="1:13" ht="15.75" thickTop="1" x14ac:dyDescent="0.25">
      <c r="A2" s="211" t="s">
        <v>1093</v>
      </c>
      <c r="B2" s="207" t="s">
        <v>1094</v>
      </c>
      <c r="C2" s="207" t="s">
        <v>1095</v>
      </c>
      <c r="D2" s="207" t="s">
        <v>1096</v>
      </c>
      <c r="E2" s="214" t="s">
        <v>1097</v>
      </c>
      <c r="F2" s="207" t="s">
        <v>1098</v>
      </c>
      <c r="G2" s="207" t="s">
        <v>1099</v>
      </c>
      <c r="H2" s="207" t="s">
        <v>1100</v>
      </c>
      <c r="I2" s="209" t="s">
        <v>1101</v>
      </c>
      <c r="J2" s="131" t="s">
        <v>1102</v>
      </c>
    </row>
    <row r="3" spans="1:13" ht="15.75" thickBot="1" x14ac:dyDescent="0.3">
      <c r="A3" s="212"/>
      <c r="B3" s="213"/>
      <c r="C3" s="213"/>
      <c r="D3" s="208"/>
      <c r="E3" s="215"/>
      <c r="F3" s="208"/>
      <c r="G3" s="208"/>
      <c r="H3" s="208"/>
      <c r="I3" s="210"/>
      <c r="J3" s="132" t="s">
        <v>1103</v>
      </c>
    </row>
    <row r="4" spans="1:13" ht="43.5" thickBot="1" x14ac:dyDescent="0.3">
      <c r="A4" s="159">
        <v>2002005</v>
      </c>
      <c r="B4" s="141" t="s">
        <v>221</v>
      </c>
      <c r="C4" s="141" t="s">
        <v>1150</v>
      </c>
      <c r="D4" s="141" t="s">
        <v>732</v>
      </c>
      <c r="E4" s="163"/>
      <c r="F4" s="162"/>
      <c r="G4" s="162"/>
      <c r="H4" s="164" t="s">
        <v>1107</v>
      </c>
      <c r="I4" s="143">
        <v>771.82</v>
      </c>
      <c r="J4" s="144">
        <v>849</v>
      </c>
      <c r="M4">
        <f>VLOOKUP(A4,'1_Devices'!F:F,1,FALSE)</f>
        <v>2002005</v>
      </c>
    </row>
    <row r="5" spans="1:13" ht="29.25" thickBot="1" x14ac:dyDescent="0.3">
      <c r="A5" s="160">
        <v>2002006</v>
      </c>
      <c r="B5" s="134" t="s">
        <v>221</v>
      </c>
      <c r="C5" s="134" t="s">
        <v>1150</v>
      </c>
      <c r="D5" s="134" t="s">
        <v>1151</v>
      </c>
      <c r="E5" s="163"/>
      <c r="F5" s="162"/>
      <c r="G5" s="162"/>
      <c r="H5" s="165" t="s">
        <v>1107</v>
      </c>
      <c r="I5" s="137">
        <v>771.82</v>
      </c>
      <c r="J5" s="138">
        <v>849</v>
      </c>
      <c r="M5" t="e">
        <f>VLOOKUP(A5,'1_Devices'!F:F,1,FALSE)</f>
        <v>#N/A</v>
      </c>
    </row>
    <row r="6" spans="1:13" ht="43.5" thickBot="1" x14ac:dyDescent="0.3">
      <c r="A6" s="160">
        <v>2002007</v>
      </c>
      <c r="B6" s="134" t="s">
        <v>221</v>
      </c>
      <c r="C6" s="134" t="s">
        <v>1150</v>
      </c>
      <c r="D6" s="134" t="s">
        <v>733</v>
      </c>
      <c r="E6" s="163"/>
      <c r="F6" s="162"/>
      <c r="G6" s="162"/>
      <c r="H6" s="165" t="s">
        <v>1107</v>
      </c>
      <c r="I6" s="137">
        <v>862.73</v>
      </c>
      <c r="J6" s="138">
        <v>949</v>
      </c>
      <c r="M6">
        <f>VLOOKUP(A6,'1_Devices'!F:F,1,FALSE)</f>
        <v>2002007</v>
      </c>
    </row>
    <row r="7" spans="1:13" ht="43.5" thickBot="1" x14ac:dyDescent="0.3">
      <c r="A7" s="160">
        <v>2002085</v>
      </c>
      <c r="B7" s="134" t="s">
        <v>221</v>
      </c>
      <c r="C7" s="134" t="s">
        <v>860</v>
      </c>
      <c r="D7" s="134" t="s">
        <v>1152</v>
      </c>
      <c r="E7" s="163"/>
      <c r="F7" s="162"/>
      <c r="G7" s="162"/>
      <c r="H7" s="165" t="s">
        <v>1107</v>
      </c>
      <c r="I7" s="137">
        <v>1090</v>
      </c>
      <c r="J7" s="138">
        <v>1199</v>
      </c>
      <c r="M7">
        <f>VLOOKUP(A7,'1_Devices'!F:F,1,FALSE)</f>
        <v>2002085</v>
      </c>
    </row>
    <row r="8" spans="1:13" ht="43.5" thickBot="1" x14ac:dyDescent="0.3">
      <c r="A8" s="160">
        <v>2002527</v>
      </c>
      <c r="B8" s="134" t="s">
        <v>221</v>
      </c>
      <c r="C8" s="134" t="s">
        <v>1153</v>
      </c>
      <c r="D8" s="134" t="s">
        <v>1154</v>
      </c>
      <c r="E8" s="163"/>
      <c r="F8" s="162"/>
      <c r="G8" s="162"/>
      <c r="H8" s="165" t="s">
        <v>1107</v>
      </c>
      <c r="I8" s="137">
        <v>930.91</v>
      </c>
      <c r="J8" s="138">
        <v>1024.01</v>
      </c>
      <c r="M8">
        <f>VLOOKUP(A8,'1_Devices'!F:F,1,FALSE)</f>
        <v>2002527</v>
      </c>
    </row>
    <row r="9" spans="1:13" ht="43.5" thickBot="1" x14ac:dyDescent="0.3">
      <c r="A9" s="160">
        <v>2002528</v>
      </c>
      <c r="B9" s="134" t="s">
        <v>221</v>
      </c>
      <c r="C9" s="134" t="s">
        <v>1155</v>
      </c>
      <c r="D9" s="134" t="s">
        <v>1156</v>
      </c>
      <c r="E9" s="163"/>
      <c r="F9" s="162"/>
      <c r="G9" s="162"/>
      <c r="H9" s="165" t="s">
        <v>1107</v>
      </c>
      <c r="I9" s="137">
        <v>930.91</v>
      </c>
      <c r="J9" s="138">
        <v>1024.01</v>
      </c>
      <c r="M9" t="e">
        <f>VLOOKUP(A9,'1_Devices'!F:F,1,FALSE)</f>
        <v>#N/A</v>
      </c>
    </row>
    <row r="10" spans="1:13" ht="43.5" thickBot="1" x14ac:dyDescent="0.3">
      <c r="A10" s="160">
        <v>2002529</v>
      </c>
      <c r="B10" s="134" t="s">
        <v>221</v>
      </c>
      <c r="C10" s="134" t="s">
        <v>1155</v>
      </c>
      <c r="D10" s="134" t="s">
        <v>1157</v>
      </c>
      <c r="E10" s="163"/>
      <c r="F10" s="162"/>
      <c r="G10" s="162"/>
      <c r="H10" s="165" t="s">
        <v>1107</v>
      </c>
      <c r="I10" s="137">
        <v>930.91</v>
      </c>
      <c r="J10" s="138">
        <v>1024.01</v>
      </c>
      <c r="M10" t="e">
        <f>VLOOKUP(A10,'1_Devices'!F:F,1,FALSE)</f>
        <v>#N/A</v>
      </c>
    </row>
    <row r="11" spans="1:13" ht="43.5" thickBot="1" x14ac:dyDescent="0.3">
      <c r="A11" s="160">
        <v>2002530</v>
      </c>
      <c r="B11" s="134" t="s">
        <v>221</v>
      </c>
      <c r="C11" s="134" t="s">
        <v>1155</v>
      </c>
      <c r="D11" s="134" t="s">
        <v>1158</v>
      </c>
      <c r="E11" s="163"/>
      <c r="F11" s="162"/>
      <c r="G11" s="162"/>
      <c r="H11" s="165" t="s">
        <v>1107</v>
      </c>
      <c r="I11" s="137">
        <v>930.91</v>
      </c>
      <c r="J11" s="138">
        <v>1024.01</v>
      </c>
      <c r="M11" t="e">
        <f>VLOOKUP(A11,'1_Devices'!F:F,1,FALSE)</f>
        <v>#N/A</v>
      </c>
    </row>
    <row r="12" spans="1:13" ht="43.5" thickBot="1" x14ac:dyDescent="0.3">
      <c r="A12" s="160">
        <v>2002531</v>
      </c>
      <c r="B12" s="134" t="s">
        <v>221</v>
      </c>
      <c r="C12" s="134" t="s">
        <v>1155</v>
      </c>
      <c r="D12" s="134" t="s">
        <v>1159</v>
      </c>
      <c r="E12" s="163"/>
      <c r="F12" s="162"/>
      <c r="G12" s="162"/>
      <c r="H12" s="165" t="s">
        <v>1107</v>
      </c>
      <c r="I12" s="137">
        <v>1067.28</v>
      </c>
      <c r="J12" s="138">
        <v>1174.01</v>
      </c>
      <c r="M12">
        <f>VLOOKUP(A12,'1_Devices'!F:F,1,FALSE)</f>
        <v>2002531</v>
      </c>
    </row>
    <row r="13" spans="1:13" ht="43.5" thickBot="1" x14ac:dyDescent="0.3">
      <c r="A13" s="160">
        <v>2002532</v>
      </c>
      <c r="B13" s="134" t="s">
        <v>221</v>
      </c>
      <c r="C13" s="134" t="s">
        <v>1155</v>
      </c>
      <c r="D13" s="134" t="s">
        <v>1160</v>
      </c>
      <c r="E13" s="163"/>
      <c r="F13" s="162"/>
      <c r="G13" s="162"/>
      <c r="H13" s="165" t="s">
        <v>1107</v>
      </c>
      <c r="I13" s="137">
        <v>1067.28</v>
      </c>
      <c r="J13" s="138">
        <v>1174.01</v>
      </c>
      <c r="M13" t="e">
        <f>VLOOKUP(A13,'1_Devices'!F:F,1,FALSE)</f>
        <v>#N/A</v>
      </c>
    </row>
    <row r="14" spans="1:13" ht="43.5" thickBot="1" x14ac:dyDescent="0.3">
      <c r="A14" s="160">
        <v>2002541</v>
      </c>
      <c r="B14" s="134" t="s">
        <v>221</v>
      </c>
      <c r="C14" s="134" t="s">
        <v>1161</v>
      </c>
      <c r="D14" s="134" t="s">
        <v>1154</v>
      </c>
      <c r="E14" s="163"/>
      <c r="F14" s="162"/>
      <c r="G14" s="162"/>
      <c r="H14" s="165" t="s">
        <v>1107</v>
      </c>
      <c r="I14" s="137">
        <v>1385.46</v>
      </c>
      <c r="J14" s="138">
        <v>1524.01</v>
      </c>
      <c r="M14">
        <f>VLOOKUP(A14,'1_Devices'!F:F,1,FALSE)</f>
        <v>2002541</v>
      </c>
    </row>
    <row r="15" spans="1:13" ht="43.5" thickBot="1" x14ac:dyDescent="0.3">
      <c r="A15" s="160">
        <v>2002542</v>
      </c>
      <c r="B15" s="134" t="s">
        <v>221</v>
      </c>
      <c r="C15" s="134" t="s">
        <v>1161</v>
      </c>
      <c r="D15" s="134" t="s">
        <v>1159</v>
      </c>
      <c r="E15" s="163"/>
      <c r="F15" s="162"/>
      <c r="G15" s="162"/>
      <c r="H15" s="165" t="s">
        <v>1107</v>
      </c>
      <c r="I15" s="137">
        <v>1521.82</v>
      </c>
      <c r="J15" s="138">
        <v>1674.01</v>
      </c>
      <c r="M15">
        <f>VLOOKUP(A15,'1_Devices'!F:F,1,FALSE)</f>
        <v>2002542</v>
      </c>
    </row>
    <row r="16" spans="1:13" ht="43.5" thickBot="1" x14ac:dyDescent="0.3">
      <c r="A16" s="160">
        <v>2002543</v>
      </c>
      <c r="B16" s="134" t="s">
        <v>221</v>
      </c>
      <c r="C16" s="134" t="s">
        <v>1162</v>
      </c>
      <c r="D16" s="134" t="s">
        <v>1163</v>
      </c>
      <c r="E16" s="163"/>
      <c r="F16" s="162"/>
      <c r="G16" s="162"/>
      <c r="H16" s="165" t="s">
        <v>1107</v>
      </c>
      <c r="I16" s="137">
        <v>1521.82</v>
      </c>
      <c r="J16" s="138">
        <v>1674.01</v>
      </c>
      <c r="M16" t="e">
        <f>VLOOKUP(A16,'1_Devices'!F:F,1,FALSE)</f>
        <v>#N/A</v>
      </c>
    </row>
    <row r="17" spans="1:13" ht="43.5" thickBot="1" x14ac:dyDescent="0.3">
      <c r="A17" s="160">
        <v>2002544</v>
      </c>
      <c r="B17" s="134" t="s">
        <v>221</v>
      </c>
      <c r="C17" s="134" t="s">
        <v>1162</v>
      </c>
      <c r="D17" s="134" t="s">
        <v>1164</v>
      </c>
      <c r="E17" s="163"/>
      <c r="F17" s="162"/>
      <c r="G17" s="162"/>
      <c r="H17" s="165" t="s">
        <v>1107</v>
      </c>
      <c r="I17" s="137">
        <v>1521.82</v>
      </c>
      <c r="J17" s="138">
        <v>1674.01</v>
      </c>
      <c r="M17" t="e">
        <f>VLOOKUP(A17,'1_Devices'!F:F,1,FALSE)</f>
        <v>#N/A</v>
      </c>
    </row>
    <row r="18" spans="1:13" ht="57.75" thickBot="1" x14ac:dyDescent="0.3">
      <c r="A18" s="160">
        <v>2002545</v>
      </c>
      <c r="B18" s="134" t="s">
        <v>221</v>
      </c>
      <c r="C18" s="134" t="s">
        <v>1162</v>
      </c>
      <c r="D18" s="134" t="s">
        <v>1165</v>
      </c>
      <c r="E18" s="163"/>
      <c r="F18" s="162"/>
      <c r="G18" s="162"/>
      <c r="H18" s="165" t="s">
        <v>1107</v>
      </c>
      <c r="I18" s="137">
        <v>1521.82</v>
      </c>
      <c r="J18" s="138">
        <v>1674.01</v>
      </c>
      <c r="M18" t="e">
        <f>VLOOKUP(A18,'1_Devices'!F:F,1,FALSE)</f>
        <v>#N/A</v>
      </c>
    </row>
    <row r="19" spans="1:13" ht="43.5" thickBot="1" x14ac:dyDescent="0.3">
      <c r="A19" s="160">
        <v>2002546</v>
      </c>
      <c r="B19" s="134" t="s">
        <v>221</v>
      </c>
      <c r="C19" s="134" t="s">
        <v>1162</v>
      </c>
      <c r="D19" s="134" t="s">
        <v>1166</v>
      </c>
      <c r="E19" s="163"/>
      <c r="F19" s="162"/>
      <c r="G19" s="162"/>
      <c r="H19" s="165" t="s">
        <v>1107</v>
      </c>
      <c r="I19" s="137">
        <v>1703.64</v>
      </c>
      <c r="J19" s="138">
        <v>1874.01</v>
      </c>
      <c r="M19">
        <f>VLOOKUP(A19,'1_Devices'!F:F,1,FALSE)</f>
        <v>2002546</v>
      </c>
    </row>
    <row r="20" spans="1:13" ht="43.5" thickBot="1" x14ac:dyDescent="0.3">
      <c r="A20" s="160">
        <v>2002547</v>
      </c>
      <c r="B20" s="134" t="s">
        <v>221</v>
      </c>
      <c r="C20" s="134" t="s">
        <v>1161</v>
      </c>
      <c r="D20" s="134" t="s">
        <v>1167</v>
      </c>
      <c r="E20" s="163"/>
      <c r="F20" s="162"/>
      <c r="G20" s="162"/>
      <c r="H20" s="165" t="s">
        <v>1107</v>
      </c>
      <c r="I20" s="137">
        <v>2021.82</v>
      </c>
      <c r="J20" s="138">
        <v>2224.0100000000002</v>
      </c>
      <c r="M20">
        <f>VLOOKUP(A20,'1_Devices'!F:F,1,FALSE)</f>
        <v>2002547</v>
      </c>
    </row>
    <row r="21" spans="1:13" ht="43.5" thickBot="1" x14ac:dyDescent="0.3">
      <c r="A21" s="160">
        <v>2002548</v>
      </c>
      <c r="B21" s="134" t="s">
        <v>221</v>
      </c>
      <c r="C21" s="134" t="s">
        <v>1168</v>
      </c>
      <c r="D21" s="134" t="s">
        <v>1159</v>
      </c>
      <c r="E21" s="163"/>
      <c r="F21" s="162"/>
      <c r="G21" s="162"/>
      <c r="H21" s="165" t="s">
        <v>1107</v>
      </c>
      <c r="I21" s="137">
        <v>2158.19</v>
      </c>
      <c r="J21" s="138">
        <v>2374.0100000000002</v>
      </c>
      <c r="M21">
        <f>VLOOKUP(A21,'1_Devices'!F:F,1,FALSE)</f>
        <v>2002548</v>
      </c>
    </row>
    <row r="22" spans="1:13" ht="43.5" thickBot="1" x14ac:dyDescent="0.3">
      <c r="A22" s="160">
        <v>2002549</v>
      </c>
      <c r="B22" s="134" t="s">
        <v>221</v>
      </c>
      <c r="C22" s="134" t="s">
        <v>1169</v>
      </c>
      <c r="D22" s="134" t="s">
        <v>1163</v>
      </c>
      <c r="E22" s="163"/>
      <c r="F22" s="162"/>
      <c r="G22" s="162"/>
      <c r="H22" s="165" t="s">
        <v>1107</v>
      </c>
      <c r="I22" s="137">
        <v>2158.19</v>
      </c>
      <c r="J22" s="138">
        <v>2374.0100000000002</v>
      </c>
      <c r="M22">
        <f>VLOOKUP(A22,'1_Devices'!F:F,1,FALSE)</f>
        <v>2002549</v>
      </c>
    </row>
    <row r="23" spans="1:13" ht="43.5" thickBot="1" x14ac:dyDescent="0.3">
      <c r="A23" s="160">
        <v>2002550</v>
      </c>
      <c r="B23" s="134" t="s">
        <v>221</v>
      </c>
      <c r="C23" s="134" t="s">
        <v>1168</v>
      </c>
      <c r="D23" s="134" t="s">
        <v>1166</v>
      </c>
      <c r="E23" s="163"/>
      <c r="F23" s="162"/>
      <c r="G23" s="162"/>
      <c r="H23" s="165" t="s">
        <v>1107</v>
      </c>
      <c r="I23" s="137">
        <v>2340</v>
      </c>
      <c r="J23" s="138">
        <v>2574.0100000000002</v>
      </c>
      <c r="M23">
        <f>VLOOKUP(A23,'1_Devices'!F:F,1,FALSE)</f>
        <v>2002550</v>
      </c>
    </row>
    <row r="24" spans="1:13" ht="29.25" thickBot="1" x14ac:dyDescent="0.3">
      <c r="A24" s="160">
        <v>2002463</v>
      </c>
      <c r="B24" s="134" t="s">
        <v>121</v>
      </c>
      <c r="C24" s="134" t="s">
        <v>1170</v>
      </c>
      <c r="D24" s="134" t="s">
        <v>233</v>
      </c>
      <c r="E24" s="163"/>
      <c r="F24" s="162"/>
      <c r="G24" s="162"/>
      <c r="H24" s="165" t="s">
        <v>1107</v>
      </c>
      <c r="I24" s="137">
        <v>271.82</v>
      </c>
      <c r="J24" s="138">
        <v>299</v>
      </c>
      <c r="M24">
        <f>VLOOKUP(A24,'1_Devices'!F:F,1,FALSE)</f>
        <v>2002463</v>
      </c>
    </row>
    <row r="25" spans="1:13" ht="29.25" thickBot="1" x14ac:dyDescent="0.3">
      <c r="A25" s="160">
        <v>2001130</v>
      </c>
      <c r="B25" s="134" t="s">
        <v>121</v>
      </c>
      <c r="C25" s="134" t="s">
        <v>1171</v>
      </c>
      <c r="D25" s="134" t="s">
        <v>1172</v>
      </c>
      <c r="E25" s="163"/>
      <c r="F25" s="162"/>
      <c r="G25" s="162"/>
      <c r="H25" s="165" t="s">
        <v>1107</v>
      </c>
      <c r="I25" s="137">
        <v>499.09</v>
      </c>
      <c r="J25" s="138">
        <v>549</v>
      </c>
      <c r="M25">
        <f>VLOOKUP(A25,'1_Devices'!F:F,1,FALSE)</f>
        <v>2001130</v>
      </c>
    </row>
    <row r="26" spans="1:13" ht="29.25" thickBot="1" x14ac:dyDescent="0.3">
      <c r="A26" s="160">
        <v>2001128</v>
      </c>
      <c r="B26" s="134" t="s">
        <v>121</v>
      </c>
      <c r="C26" s="134" t="s">
        <v>1173</v>
      </c>
      <c r="D26" s="134" t="s">
        <v>1172</v>
      </c>
      <c r="E26" s="163"/>
      <c r="F26" s="162"/>
      <c r="G26" s="162"/>
      <c r="H26" s="165" t="s">
        <v>1107</v>
      </c>
      <c r="I26" s="137">
        <v>635.45000000000005</v>
      </c>
      <c r="J26" s="138">
        <v>699</v>
      </c>
      <c r="M26">
        <f>VLOOKUP(A26,'1_Devices'!F:F,1,FALSE)</f>
        <v>2001128</v>
      </c>
    </row>
    <row r="27" spans="1:13" ht="29.25" thickBot="1" x14ac:dyDescent="0.3">
      <c r="A27" s="160">
        <v>2001129</v>
      </c>
      <c r="B27" s="134" t="s">
        <v>121</v>
      </c>
      <c r="C27" s="134" t="s">
        <v>1173</v>
      </c>
      <c r="D27" s="134" t="s">
        <v>1174</v>
      </c>
      <c r="E27" s="163"/>
      <c r="F27" s="162"/>
      <c r="G27" s="162"/>
      <c r="H27" s="165" t="s">
        <v>1107</v>
      </c>
      <c r="I27" s="137">
        <v>635.45000000000005</v>
      </c>
      <c r="J27" s="138">
        <v>699</v>
      </c>
      <c r="M27" t="e">
        <f>VLOOKUP(A27,'1_Devices'!F:F,1,FALSE)</f>
        <v>#N/A</v>
      </c>
    </row>
    <row r="28" spans="1:13" ht="72" thickBot="1" x14ac:dyDescent="0.3">
      <c r="A28" s="160">
        <v>2000696</v>
      </c>
      <c r="B28" s="134" t="s">
        <v>121</v>
      </c>
      <c r="C28" s="134" t="s">
        <v>596</v>
      </c>
      <c r="D28" s="134" t="s">
        <v>239</v>
      </c>
      <c r="E28" s="163"/>
      <c r="F28" s="162"/>
      <c r="G28" s="162"/>
      <c r="H28" s="165" t="s">
        <v>576</v>
      </c>
      <c r="I28" s="137">
        <v>700</v>
      </c>
      <c r="J28" s="138">
        <v>770</v>
      </c>
      <c r="M28">
        <f>VLOOKUP(A28,'1_Devices'!F:F,1,FALSE)</f>
        <v>2000696</v>
      </c>
    </row>
    <row r="29" spans="1:13" ht="29.25" thickBot="1" x14ac:dyDescent="0.3">
      <c r="A29" s="160">
        <v>2001006</v>
      </c>
      <c r="B29" s="134" t="s">
        <v>121</v>
      </c>
      <c r="C29" s="134" t="s">
        <v>1175</v>
      </c>
      <c r="D29" s="134" t="s">
        <v>235</v>
      </c>
      <c r="E29" s="163"/>
      <c r="F29" s="162"/>
      <c r="G29" s="162"/>
      <c r="H29" s="165" t="s">
        <v>1107</v>
      </c>
      <c r="I29" s="137">
        <v>908.18</v>
      </c>
      <c r="J29" s="138">
        <v>999</v>
      </c>
      <c r="M29">
        <f>VLOOKUP(A29,'1_Devices'!F:F,1,FALSE)</f>
        <v>2001006</v>
      </c>
    </row>
    <row r="30" spans="1:13" ht="29.25" thickBot="1" x14ac:dyDescent="0.3">
      <c r="A30" s="160">
        <v>2001007</v>
      </c>
      <c r="B30" s="134" t="s">
        <v>121</v>
      </c>
      <c r="C30" s="134" t="s">
        <v>1175</v>
      </c>
      <c r="D30" s="134" t="s">
        <v>1176</v>
      </c>
      <c r="E30" s="163"/>
      <c r="F30" s="162"/>
      <c r="G30" s="162"/>
      <c r="H30" s="165" t="s">
        <v>1107</v>
      </c>
      <c r="I30" s="137">
        <v>908.18</v>
      </c>
      <c r="J30" s="138">
        <v>999</v>
      </c>
      <c r="M30" t="e">
        <f>VLOOKUP(A30,'1_Devices'!F:F,1,FALSE)</f>
        <v>#N/A</v>
      </c>
    </row>
    <row r="31" spans="1:13" ht="29.25" thickBot="1" x14ac:dyDescent="0.3">
      <c r="A31" s="160">
        <v>2001008</v>
      </c>
      <c r="B31" s="134" t="s">
        <v>121</v>
      </c>
      <c r="C31" s="134" t="s">
        <v>1175</v>
      </c>
      <c r="D31" s="134" t="s">
        <v>1177</v>
      </c>
      <c r="E31" s="163"/>
      <c r="F31" s="162"/>
      <c r="G31" s="162"/>
      <c r="H31" s="165" t="s">
        <v>1107</v>
      </c>
      <c r="I31" s="137">
        <v>908.18</v>
      </c>
      <c r="J31" s="138">
        <v>999</v>
      </c>
      <c r="M31" t="e">
        <f>VLOOKUP(A31,'1_Devices'!F:F,1,FALSE)</f>
        <v>#N/A</v>
      </c>
    </row>
    <row r="32" spans="1:13" ht="29.25" thickBot="1" x14ac:dyDescent="0.3">
      <c r="A32" s="160">
        <v>2001009</v>
      </c>
      <c r="B32" s="134" t="s">
        <v>121</v>
      </c>
      <c r="C32" s="134" t="s">
        <v>1175</v>
      </c>
      <c r="D32" s="134" t="s">
        <v>1174</v>
      </c>
      <c r="E32" s="163"/>
      <c r="F32" s="162"/>
      <c r="G32" s="162"/>
      <c r="H32" s="165" t="s">
        <v>1107</v>
      </c>
      <c r="I32" s="137">
        <v>908.18</v>
      </c>
      <c r="J32" s="138">
        <v>999</v>
      </c>
      <c r="M32" t="e">
        <f>VLOOKUP(A32,'1_Devices'!F:F,1,FALSE)</f>
        <v>#N/A</v>
      </c>
    </row>
    <row r="33" spans="1:13" ht="29.25" thickBot="1" x14ac:dyDescent="0.3">
      <c r="A33" s="160">
        <v>2001002</v>
      </c>
      <c r="B33" s="134" t="s">
        <v>121</v>
      </c>
      <c r="C33" s="134" t="s">
        <v>1175</v>
      </c>
      <c r="D33" s="134" t="s">
        <v>731</v>
      </c>
      <c r="E33" s="163"/>
      <c r="F33" s="162"/>
      <c r="G33" s="162"/>
      <c r="H33" s="165" t="s">
        <v>1107</v>
      </c>
      <c r="I33" s="137">
        <v>999.09</v>
      </c>
      <c r="J33" s="138">
        <v>1099</v>
      </c>
      <c r="M33">
        <f>VLOOKUP(A33,'1_Devices'!F:F,1,FALSE)</f>
        <v>2001002</v>
      </c>
    </row>
    <row r="34" spans="1:13" ht="29.25" thickBot="1" x14ac:dyDescent="0.3">
      <c r="A34" s="161">
        <v>2001004</v>
      </c>
      <c r="B34" s="146" t="s">
        <v>121</v>
      </c>
      <c r="C34" s="146" t="s">
        <v>1175</v>
      </c>
      <c r="D34" s="146" t="s">
        <v>1138</v>
      </c>
      <c r="E34" s="163"/>
      <c r="F34" s="162"/>
      <c r="G34" s="162"/>
      <c r="H34" s="166" t="s">
        <v>1107</v>
      </c>
      <c r="I34" s="149">
        <v>999.09</v>
      </c>
      <c r="J34" s="150">
        <v>1099</v>
      </c>
      <c r="M34" t="e">
        <f>VLOOKUP(A34,'1_Devices'!F:F,1,FALSE)</f>
        <v>#N/A</v>
      </c>
    </row>
    <row r="35" spans="1:13" ht="30" thickTop="1" thickBot="1" x14ac:dyDescent="0.3">
      <c r="A35" s="133">
        <v>2001823</v>
      </c>
      <c r="B35" s="134" t="s">
        <v>121</v>
      </c>
      <c r="C35" s="134" t="s">
        <v>1047</v>
      </c>
      <c r="D35" s="134" t="s">
        <v>1104</v>
      </c>
      <c r="E35" s="134" t="s">
        <v>1105</v>
      </c>
      <c r="F35" s="135" t="s">
        <v>1106</v>
      </c>
      <c r="G35" s="136"/>
      <c r="H35" s="134" t="s">
        <v>1107</v>
      </c>
      <c r="I35" s="137">
        <v>480.91</v>
      </c>
      <c r="J35" s="138">
        <v>529</v>
      </c>
      <c r="M35" t="e">
        <f>VLOOKUP(A35,'1_Devices'!F:F,1,FALSE)</f>
        <v>#N/A</v>
      </c>
    </row>
    <row r="36" spans="1:13" ht="29.25" thickBot="1" x14ac:dyDescent="0.3">
      <c r="A36" s="133">
        <v>2001824</v>
      </c>
      <c r="B36" s="134" t="s">
        <v>121</v>
      </c>
      <c r="C36" s="134" t="s">
        <v>1047</v>
      </c>
      <c r="D36" s="134" t="s">
        <v>235</v>
      </c>
      <c r="E36" s="134" t="s">
        <v>1105</v>
      </c>
      <c r="F36" s="135" t="s">
        <v>1106</v>
      </c>
      <c r="G36" s="136"/>
      <c r="H36" s="134" t="s">
        <v>1107</v>
      </c>
      <c r="I36" s="137">
        <v>571.82000000000005</v>
      </c>
      <c r="J36" s="138">
        <v>629</v>
      </c>
      <c r="M36" t="e">
        <f>VLOOKUP(A36,'1_Devices'!F:F,1,FALSE)</f>
        <v>#N/A</v>
      </c>
    </row>
    <row r="37" spans="1:13" ht="57.75" thickBot="1" x14ac:dyDescent="0.3">
      <c r="A37" s="133">
        <v>2002052</v>
      </c>
      <c r="B37" s="134" t="s">
        <v>121</v>
      </c>
      <c r="C37" s="134" t="s">
        <v>577</v>
      </c>
      <c r="D37" s="134" t="s">
        <v>232</v>
      </c>
      <c r="E37" s="134" t="s">
        <v>1105</v>
      </c>
      <c r="F37" s="135" t="s">
        <v>1106</v>
      </c>
      <c r="G37" s="136"/>
      <c r="H37" s="134" t="s">
        <v>576</v>
      </c>
      <c r="I37" s="137">
        <v>1040</v>
      </c>
      <c r="J37" s="138">
        <v>1144</v>
      </c>
      <c r="M37">
        <f>VLOOKUP(A37,'1_Devices'!F:F,1,FALSE)</f>
        <v>2002052</v>
      </c>
    </row>
    <row r="38" spans="1:13" ht="57.75" thickBot="1" x14ac:dyDescent="0.3">
      <c r="A38" s="133">
        <v>2002053</v>
      </c>
      <c r="B38" s="134" t="s">
        <v>121</v>
      </c>
      <c r="C38" s="134" t="s">
        <v>577</v>
      </c>
      <c r="D38" s="134" t="s">
        <v>233</v>
      </c>
      <c r="E38" s="134" t="s">
        <v>1105</v>
      </c>
      <c r="F38" s="135" t="s">
        <v>1106</v>
      </c>
      <c r="G38" s="136"/>
      <c r="H38" s="134" t="s">
        <v>1107</v>
      </c>
      <c r="I38" s="137">
        <v>1090</v>
      </c>
      <c r="J38" s="138">
        <v>1199</v>
      </c>
      <c r="M38">
        <f>VLOOKUP(A38,'1_Devices'!F:F,1,FALSE)</f>
        <v>2002053</v>
      </c>
    </row>
    <row r="39" spans="1:13" ht="43.5" thickBot="1" x14ac:dyDescent="0.3">
      <c r="A39" s="133">
        <v>2001332</v>
      </c>
      <c r="B39" s="134" t="s">
        <v>121</v>
      </c>
      <c r="C39" s="134" t="s">
        <v>1108</v>
      </c>
      <c r="D39" s="134" t="s">
        <v>1109</v>
      </c>
      <c r="E39" s="134" t="s">
        <v>1105</v>
      </c>
      <c r="F39" s="135" t="s">
        <v>1106</v>
      </c>
      <c r="G39" s="136"/>
      <c r="H39" s="134" t="s">
        <v>1107</v>
      </c>
      <c r="I39" s="137">
        <v>862.73</v>
      </c>
      <c r="J39" s="138">
        <v>949</v>
      </c>
      <c r="M39" t="e">
        <f>VLOOKUP(A39,'1_Devices'!F:F,1,FALSE)</f>
        <v>#N/A</v>
      </c>
    </row>
    <row r="40" spans="1:13" ht="29.25" thickBot="1" x14ac:dyDescent="0.3">
      <c r="A40" s="133">
        <v>2002014</v>
      </c>
      <c r="B40" s="134" t="s">
        <v>121</v>
      </c>
      <c r="C40" s="134" t="s">
        <v>736</v>
      </c>
      <c r="D40" s="134" t="s">
        <v>238</v>
      </c>
      <c r="E40" s="134" t="s">
        <v>1105</v>
      </c>
      <c r="F40" s="139" t="s">
        <v>1106</v>
      </c>
      <c r="G40" s="136"/>
      <c r="H40" s="134" t="s">
        <v>1107</v>
      </c>
      <c r="I40" s="137">
        <v>1408.18</v>
      </c>
      <c r="J40" s="138">
        <v>1549</v>
      </c>
      <c r="M40">
        <f>VLOOKUP(A40,'1_Devices'!F:F,1,FALSE)</f>
        <v>2002014</v>
      </c>
    </row>
    <row r="41" spans="1:13" ht="43.5" thickBot="1" x14ac:dyDescent="0.3">
      <c r="A41" s="140">
        <v>2002162</v>
      </c>
      <c r="B41" s="141" t="s">
        <v>120</v>
      </c>
      <c r="C41" s="141" t="s">
        <v>224</v>
      </c>
      <c r="D41" s="141" t="s">
        <v>245</v>
      </c>
      <c r="E41" s="141" t="s">
        <v>1105</v>
      </c>
      <c r="F41" s="141" t="s">
        <v>1110</v>
      </c>
      <c r="G41" s="142"/>
      <c r="H41" s="141" t="s">
        <v>1107</v>
      </c>
      <c r="I41" s="143">
        <v>708.18</v>
      </c>
      <c r="J41" s="144">
        <v>779</v>
      </c>
      <c r="M41">
        <f>VLOOKUP(A41,'1_Devices'!F:F,1,FALSE)</f>
        <v>2002162</v>
      </c>
    </row>
    <row r="42" spans="1:13" ht="43.5" thickBot="1" x14ac:dyDescent="0.3">
      <c r="A42" s="133">
        <v>2002164</v>
      </c>
      <c r="B42" s="134" t="s">
        <v>120</v>
      </c>
      <c r="C42" s="134" t="s">
        <v>224</v>
      </c>
      <c r="D42" s="134" t="s">
        <v>246</v>
      </c>
      <c r="E42" s="134" t="s">
        <v>1105</v>
      </c>
      <c r="F42" s="134" t="s">
        <v>1110</v>
      </c>
      <c r="G42" s="136"/>
      <c r="H42" s="134" t="s">
        <v>576</v>
      </c>
      <c r="I42" s="137">
        <v>935.45</v>
      </c>
      <c r="J42" s="138">
        <v>1029</v>
      </c>
      <c r="M42">
        <f>VLOOKUP(A42,'1_Devices'!F:F,1,FALSE)</f>
        <v>2002164</v>
      </c>
    </row>
    <row r="43" spans="1:13" ht="43.5" thickBot="1" x14ac:dyDescent="0.3">
      <c r="A43" s="133">
        <v>2001444</v>
      </c>
      <c r="B43" s="134" t="s">
        <v>120</v>
      </c>
      <c r="C43" s="134" t="s">
        <v>600</v>
      </c>
      <c r="D43" s="134" t="s">
        <v>244</v>
      </c>
      <c r="E43" s="134" t="s">
        <v>1105</v>
      </c>
      <c r="F43" s="135" t="s">
        <v>1106</v>
      </c>
      <c r="G43" s="136"/>
      <c r="H43" s="134" t="s">
        <v>1107</v>
      </c>
      <c r="I43" s="137">
        <v>771.82</v>
      </c>
      <c r="J43" s="138">
        <v>849</v>
      </c>
      <c r="M43">
        <f>VLOOKUP(A43,'1_Devices'!F:F,1,FALSE)</f>
        <v>2001444</v>
      </c>
    </row>
    <row r="44" spans="1:13" ht="43.5" thickBot="1" x14ac:dyDescent="0.3">
      <c r="A44" s="133">
        <v>2001445</v>
      </c>
      <c r="B44" s="134" t="s">
        <v>120</v>
      </c>
      <c r="C44" s="134" t="s">
        <v>600</v>
      </c>
      <c r="D44" s="134" t="s">
        <v>1111</v>
      </c>
      <c r="E44" s="134" t="s">
        <v>1105</v>
      </c>
      <c r="F44" s="135" t="s">
        <v>1106</v>
      </c>
      <c r="G44" s="136"/>
      <c r="H44" s="134" t="s">
        <v>1107</v>
      </c>
      <c r="I44" s="137">
        <v>771.82</v>
      </c>
      <c r="J44" s="138">
        <v>849</v>
      </c>
      <c r="M44" t="e">
        <f>VLOOKUP(A44,'1_Devices'!F:F,1,FALSE)</f>
        <v>#N/A</v>
      </c>
    </row>
    <row r="45" spans="1:13" ht="43.5" thickBot="1" x14ac:dyDescent="0.3">
      <c r="A45" s="133">
        <v>2001449</v>
      </c>
      <c r="B45" s="134" t="s">
        <v>120</v>
      </c>
      <c r="C45" s="134" t="s">
        <v>600</v>
      </c>
      <c r="D45" s="134" t="s">
        <v>234</v>
      </c>
      <c r="E45" s="134" t="s">
        <v>1105</v>
      </c>
      <c r="F45" s="135" t="s">
        <v>1106</v>
      </c>
      <c r="G45" s="136"/>
      <c r="H45" s="134" t="s">
        <v>1107</v>
      </c>
      <c r="I45" s="137">
        <v>999.09</v>
      </c>
      <c r="J45" s="138">
        <v>1099</v>
      </c>
      <c r="M45">
        <f>VLOOKUP(A45,'1_Devices'!F:F,1,FALSE)</f>
        <v>2001449</v>
      </c>
    </row>
    <row r="46" spans="1:13" ht="29.25" thickBot="1" x14ac:dyDescent="0.3">
      <c r="A46" s="133">
        <v>2002231</v>
      </c>
      <c r="B46" s="134" t="s">
        <v>120</v>
      </c>
      <c r="C46" s="134" t="s">
        <v>1112</v>
      </c>
      <c r="D46" s="134" t="s">
        <v>1113</v>
      </c>
      <c r="E46" s="134" t="s">
        <v>1114</v>
      </c>
      <c r="F46" s="135" t="s">
        <v>1106</v>
      </c>
      <c r="G46" s="136"/>
      <c r="H46" s="134" t="s">
        <v>1107</v>
      </c>
      <c r="I46" s="137">
        <v>1135.45</v>
      </c>
      <c r="J46" s="138">
        <v>1249</v>
      </c>
      <c r="M46" t="e">
        <f>VLOOKUP(A46,'1_Devices'!F:F,1,FALSE)</f>
        <v>#N/A</v>
      </c>
    </row>
    <row r="47" spans="1:13" ht="29.25" thickBot="1" x14ac:dyDescent="0.3">
      <c r="A47" s="133">
        <v>2002232</v>
      </c>
      <c r="B47" s="134" t="s">
        <v>120</v>
      </c>
      <c r="C47" s="134" t="s">
        <v>1112</v>
      </c>
      <c r="D47" s="134" t="s">
        <v>1115</v>
      </c>
      <c r="E47" s="134" t="s">
        <v>1114</v>
      </c>
      <c r="F47" s="135" t="s">
        <v>1106</v>
      </c>
      <c r="G47" s="136"/>
      <c r="H47" s="134" t="s">
        <v>1107</v>
      </c>
      <c r="I47" s="137">
        <v>1135.45</v>
      </c>
      <c r="J47" s="138">
        <v>1249</v>
      </c>
      <c r="M47" t="e">
        <f>VLOOKUP(A47,'1_Devices'!F:F,1,FALSE)</f>
        <v>#N/A</v>
      </c>
    </row>
    <row r="48" spans="1:13" ht="43.5" thickBot="1" x14ac:dyDescent="0.3">
      <c r="A48" s="133">
        <v>2002234</v>
      </c>
      <c r="B48" s="134" t="s">
        <v>120</v>
      </c>
      <c r="C48" s="134" t="s">
        <v>1112</v>
      </c>
      <c r="D48" s="134" t="s">
        <v>246</v>
      </c>
      <c r="E48" s="134" t="s">
        <v>1114</v>
      </c>
      <c r="F48" s="135" t="s">
        <v>1106</v>
      </c>
      <c r="G48" s="136"/>
      <c r="H48" s="134" t="s">
        <v>1107</v>
      </c>
      <c r="I48" s="137">
        <v>1299.0899999999999</v>
      </c>
      <c r="J48" s="138">
        <v>1429</v>
      </c>
      <c r="M48" t="e">
        <f>VLOOKUP(A48,'1_Devices'!F:F,1,FALSE)</f>
        <v>#N/A</v>
      </c>
    </row>
    <row r="49" spans="1:13" ht="29.25" thickBot="1" x14ac:dyDescent="0.3">
      <c r="A49" s="133">
        <v>2002235</v>
      </c>
      <c r="B49" s="134" t="s">
        <v>120</v>
      </c>
      <c r="C49" s="134" t="s">
        <v>1112</v>
      </c>
      <c r="D49" s="134" t="s">
        <v>234</v>
      </c>
      <c r="E49" s="134" t="s">
        <v>1114</v>
      </c>
      <c r="F49" s="135" t="s">
        <v>1106</v>
      </c>
      <c r="G49" s="136"/>
      <c r="H49" s="134" t="s">
        <v>1107</v>
      </c>
      <c r="I49" s="137">
        <v>1299.0899999999999</v>
      </c>
      <c r="J49" s="138">
        <v>1429</v>
      </c>
      <c r="M49" t="e">
        <f>VLOOKUP(A49,'1_Devices'!F:F,1,FALSE)</f>
        <v>#N/A</v>
      </c>
    </row>
    <row r="50" spans="1:13" ht="29.25" thickBot="1" x14ac:dyDescent="0.3">
      <c r="A50" s="133">
        <v>2002237</v>
      </c>
      <c r="B50" s="134" t="s">
        <v>120</v>
      </c>
      <c r="C50" s="134" t="s">
        <v>1112</v>
      </c>
      <c r="D50" s="134" t="s">
        <v>1116</v>
      </c>
      <c r="E50" s="134" t="s">
        <v>1114</v>
      </c>
      <c r="F50" s="135" t="s">
        <v>1106</v>
      </c>
      <c r="G50" s="136"/>
      <c r="H50" s="134" t="s">
        <v>1107</v>
      </c>
      <c r="I50" s="137">
        <v>1299.0899999999999</v>
      </c>
      <c r="J50" s="138">
        <v>1429</v>
      </c>
      <c r="M50" t="e">
        <f>VLOOKUP(A50,'1_Devices'!F:F,1,FALSE)</f>
        <v>#N/A</v>
      </c>
    </row>
    <row r="51" spans="1:13" ht="43.5" thickBot="1" x14ac:dyDescent="0.3">
      <c r="A51" s="133">
        <v>2002238</v>
      </c>
      <c r="B51" s="134" t="s">
        <v>120</v>
      </c>
      <c r="C51" s="134" t="s">
        <v>1112</v>
      </c>
      <c r="D51" s="134" t="s">
        <v>602</v>
      </c>
      <c r="E51" s="134" t="s">
        <v>1114</v>
      </c>
      <c r="F51" s="135" t="s">
        <v>1106</v>
      </c>
      <c r="G51" s="136"/>
      <c r="H51" s="134" t="s">
        <v>1107</v>
      </c>
      <c r="I51" s="137">
        <v>1617.27</v>
      </c>
      <c r="J51" s="138">
        <v>1779</v>
      </c>
      <c r="M51" t="e">
        <f>VLOOKUP(A51,'1_Devices'!F:F,1,FALSE)</f>
        <v>#N/A</v>
      </c>
    </row>
    <row r="52" spans="1:13" ht="43.5" thickBot="1" x14ac:dyDescent="0.3">
      <c r="A52" s="133">
        <v>2002246</v>
      </c>
      <c r="B52" s="134" t="s">
        <v>120</v>
      </c>
      <c r="C52" s="134" t="s">
        <v>1117</v>
      </c>
      <c r="D52" s="134" t="s">
        <v>247</v>
      </c>
      <c r="E52" s="134" t="s">
        <v>1114</v>
      </c>
      <c r="F52" s="135" t="s">
        <v>1106</v>
      </c>
      <c r="G52" s="136"/>
      <c r="H52" s="134" t="s">
        <v>1107</v>
      </c>
      <c r="I52" s="137">
        <v>1408.18</v>
      </c>
      <c r="J52" s="138">
        <v>1549</v>
      </c>
      <c r="M52" t="e">
        <f>VLOOKUP(A52,'1_Devices'!F:F,1,FALSE)</f>
        <v>#N/A</v>
      </c>
    </row>
    <row r="53" spans="1:13" ht="29.25" thickBot="1" x14ac:dyDescent="0.3">
      <c r="A53" s="133">
        <v>2002248</v>
      </c>
      <c r="B53" s="134" t="s">
        <v>120</v>
      </c>
      <c r="C53" s="134" t="s">
        <v>1117</v>
      </c>
      <c r="D53" s="134" t="s">
        <v>1115</v>
      </c>
      <c r="E53" s="134" t="s">
        <v>1114</v>
      </c>
      <c r="F53" s="135" t="s">
        <v>1106</v>
      </c>
      <c r="G53" s="136"/>
      <c r="H53" s="134" t="s">
        <v>1107</v>
      </c>
      <c r="I53" s="137">
        <v>1408.18</v>
      </c>
      <c r="J53" s="138">
        <v>1549</v>
      </c>
      <c r="M53" t="e">
        <f>VLOOKUP(A53,'1_Devices'!F:F,1,FALSE)</f>
        <v>#N/A</v>
      </c>
    </row>
    <row r="54" spans="1:13" ht="43.5" thickBot="1" x14ac:dyDescent="0.3">
      <c r="A54" s="133">
        <v>2002250</v>
      </c>
      <c r="B54" s="134" t="s">
        <v>120</v>
      </c>
      <c r="C54" s="134" t="s">
        <v>1117</v>
      </c>
      <c r="D54" s="134" t="s">
        <v>246</v>
      </c>
      <c r="E54" s="134" t="s">
        <v>1114</v>
      </c>
      <c r="F54" s="135" t="s">
        <v>1106</v>
      </c>
      <c r="G54" s="136"/>
      <c r="H54" s="134" t="s">
        <v>1107</v>
      </c>
      <c r="I54" s="137">
        <v>1571.82</v>
      </c>
      <c r="J54" s="138">
        <v>1729</v>
      </c>
      <c r="M54" t="e">
        <f>VLOOKUP(A54,'1_Devices'!F:F,1,FALSE)</f>
        <v>#N/A</v>
      </c>
    </row>
    <row r="55" spans="1:13" ht="29.25" thickBot="1" x14ac:dyDescent="0.3">
      <c r="A55" s="133">
        <v>2002251</v>
      </c>
      <c r="B55" s="134" t="s">
        <v>120</v>
      </c>
      <c r="C55" s="134" t="s">
        <v>1117</v>
      </c>
      <c r="D55" s="134" t="s">
        <v>234</v>
      </c>
      <c r="E55" s="134" t="s">
        <v>1114</v>
      </c>
      <c r="F55" s="135" t="s">
        <v>1106</v>
      </c>
      <c r="G55" s="136"/>
      <c r="H55" s="134" t="s">
        <v>1107</v>
      </c>
      <c r="I55" s="137">
        <v>1571.82</v>
      </c>
      <c r="J55" s="138">
        <v>1729</v>
      </c>
      <c r="M55" t="e">
        <f>VLOOKUP(A55,'1_Devices'!F:F,1,FALSE)</f>
        <v>#N/A</v>
      </c>
    </row>
    <row r="56" spans="1:13" ht="29.25" thickBot="1" x14ac:dyDescent="0.3">
      <c r="A56" s="133">
        <v>2002252</v>
      </c>
      <c r="B56" s="134" t="s">
        <v>120</v>
      </c>
      <c r="C56" s="134" t="s">
        <v>1117</v>
      </c>
      <c r="D56" s="134" t="s">
        <v>1118</v>
      </c>
      <c r="E56" s="134" t="s">
        <v>1114</v>
      </c>
      <c r="F56" s="135" t="s">
        <v>1106</v>
      </c>
      <c r="G56" s="136"/>
      <c r="H56" s="134" t="s">
        <v>1107</v>
      </c>
      <c r="I56" s="137">
        <v>1571.82</v>
      </c>
      <c r="J56" s="138">
        <v>1729</v>
      </c>
      <c r="M56" t="e">
        <f>VLOOKUP(A56,'1_Devices'!F:F,1,FALSE)</f>
        <v>#N/A</v>
      </c>
    </row>
    <row r="57" spans="1:13" ht="29.25" thickBot="1" x14ac:dyDescent="0.3">
      <c r="A57" s="133">
        <v>2002253</v>
      </c>
      <c r="B57" s="134" t="s">
        <v>120</v>
      </c>
      <c r="C57" s="134" t="s">
        <v>1117</v>
      </c>
      <c r="D57" s="134" t="s">
        <v>1116</v>
      </c>
      <c r="E57" s="134" t="s">
        <v>1114</v>
      </c>
      <c r="F57" s="135" t="s">
        <v>1106</v>
      </c>
      <c r="G57" s="136"/>
      <c r="H57" s="134" t="s">
        <v>1107</v>
      </c>
      <c r="I57" s="137">
        <v>1571.82</v>
      </c>
      <c r="J57" s="138">
        <v>1729</v>
      </c>
      <c r="M57" t="e">
        <f>VLOOKUP(A57,'1_Devices'!F:F,1,FALSE)</f>
        <v>#N/A</v>
      </c>
    </row>
    <row r="58" spans="1:13" ht="43.5" thickBot="1" x14ac:dyDescent="0.3">
      <c r="A58" s="133">
        <v>2002262</v>
      </c>
      <c r="B58" s="134" t="s">
        <v>120</v>
      </c>
      <c r="C58" s="134" t="s">
        <v>1119</v>
      </c>
      <c r="D58" s="134" t="s">
        <v>1120</v>
      </c>
      <c r="E58" s="134" t="s">
        <v>1114</v>
      </c>
      <c r="F58" s="135" t="s">
        <v>1106</v>
      </c>
      <c r="G58" s="136"/>
      <c r="H58" s="134" t="s">
        <v>1107</v>
      </c>
      <c r="I58" s="137">
        <v>1862.73</v>
      </c>
      <c r="J58" s="138">
        <v>2049</v>
      </c>
      <c r="M58" t="e">
        <f>VLOOKUP(A58,'1_Devices'!F:F,1,FALSE)</f>
        <v>#N/A</v>
      </c>
    </row>
    <row r="59" spans="1:13" ht="43.5" thickBot="1" x14ac:dyDescent="0.3">
      <c r="A59" s="133">
        <v>2002263</v>
      </c>
      <c r="B59" s="134" t="s">
        <v>120</v>
      </c>
      <c r="C59" s="134" t="s">
        <v>1119</v>
      </c>
      <c r="D59" s="134" t="s">
        <v>1121</v>
      </c>
      <c r="E59" s="134" t="s">
        <v>1114</v>
      </c>
      <c r="F59" s="135" t="s">
        <v>1106</v>
      </c>
      <c r="G59" s="136"/>
      <c r="H59" s="134" t="s">
        <v>1107</v>
      </c>
      <c r="I59" s="137">
        <v>1862.73</v>
      </c>
      <c r="J59" s="138">
        <v>2049</v>
      </c>
      <c r="M59" t="e">
        <f>VLOOKUP(A59,'1_Devices'!F:F,1,FALSE)</f>
        <v>#N/A</v>
      </c>
    </row>
    <row r="60" spans="1:13" ht="43.5" thickBot="1" x14ac:dyDescent="0.3">
      <c r="A60" s="133">
        <v>2002264</v>
      </c>
      <c r="B60" s="134" t="s">
        <v>120</v>
      </c>
      <c r="C60" s="134" t="s">
        <v>1119</v>
      </c>
      <c r="D60" s="134" t="s">
        <v>1122</v>
      </c>
      <c r="E60" s="134" t="s">
        <v>1114</v>
      </c>
      <c r="F60" s="135" t="s">
        <v>1106</v>
      </c>
      <c r="G60" s="136"/>
      <c r="H60" s="134" t="s">
        <v>1107</v>
      </c>
      <c r="I60" s="137">
        <v>2180.91</v>
      </c>
      <c r="J60" s="138">
        <v>2399</v>
      </c>
      <c r="M60" t="e">
        <f>VLOOKUP(A60,'1_Devices'!F:F,1,FALSE)</f>
        <v>#N/A</v>
      </c>
    </row>
    <row r="61" spans="1:13" ht="43.5" thickBot="1" x14ac:dyDescent="0.3">
      <c r="A61" s="133">
        <v>2002265</v>
      </c>
      <c r="B61" s="134" t="s">
        <v>120</v>
      </c>
      <c r="C61" s="134" t="s">
        <v>1119</v>
      </c>
      <c r="D61" s="134" t="s">
        <v>1123</v>
      </c>
      <c r="E61" s="134" t="s">
        <v>1114</v>
      </c>
      <c r="F61" s="135" t="s">
        <v>1106</v>
      </c>
      <c r="G61" s="136"/>
      <c r="H61" s="134" t="s">
        <v>1107</v>
      </c>
      <c r="I61" s="137">
        <v>2180.91</v>
      </c>
      <c r="J61" s="138">
        <v>2399</v>
      </c>
      <c r="M61" t="e">
        <f>VLOOKUP(A61,'1_Devices'!F:F,1,FALSE)</f>
        <v>#N/A</v>
      </c>
    </row>
    <row r="62" spans="1:13" ht="43.5" thickBot="1" x14ac:dyDescent="0.3">
      <c r="A62" s="133">
        <v>2002266</v>
      </c>
      <c r="B62" s="134" t="s">
        <v>120</v>
      </c>
      <c r="C62" s="134" t="s">
        <v>1119</v>
      </c>
      <c r="D62" s="134" t="s">
        <v>1124</v>
      </c>
      <c r="E62" s="134" t="s">
        <v>1114</v>
      </c>
      <c r="F62" s="135" t="s">
        <v>1106</v>
      </c>
      <c r="G62" s="136"/>
      <c r="H62" s="134" t="s">
        <v>1107</v>
      </c>
      <c r="I62" s="137">
        <v>2817.27</v>
      </c>
      <c r="J62" s="138">
        <v>3099</v>
      </c>
      <c r="M62" t="e">
        <f>VLOOKUP(A62,'1_Devices'!F:F,1,FALSE)</f>
        <v>#N/A</v>
      </c>
    </row>
    <row r="63" spans="1:13" ht="43.5" thickBot="1" x14ac:dyDescent="0.3">
      <c r="A63" s="133">
        <v>2002270</v>
      </c>
      <c r="B63" s="134" t="s">
        <v>120</v>
      </c>
      <c r="C63" s="134" t="s">
        <v>1125</v>
      </c>
      <c r="D63" s="134" t="s">
        <v>1120</v>
      </c>
      <c r="E63" s="134" t="s">
        <v>1114</v>
      </c>
      <c r="F63" s="135" t="s">
        <v>1106</v>
      </c>
      <c r="G63" s="136"/>
      <c r="H63" s="134" t="s">
        <v>1107</v>
      </c>
      <c r="I63" s="137">
        <v>2317.27</v>
      </c>
      <c r="J63" s="138">
        <v>2549</v>
      </c>
      <c r="M63" t="e">
        <f>VLOOKUP(A63,'1_Devices'!F:F,1,FALSE)</f>
        <v>#N/A</v>
      </c>
    </row>
    <row r="64" spans="1:13" ht="43.5" thickBot="1" x14ac:dyDescent="0.3">
      <c r="A64" s="133">
        <v>2002271</v>
      </c>
      <c r="B64" s="134" t="s">
        <v>120</v>
      </c>
      <c r="C64" s="134" t="s">
        <v>1125</v>
      </c>
      <c r="D64" s="134" t="s">
        <v>1121</v>
      </c>
      <c r="E64" s="134" t="s">
        <v>1114</v>
      </c>
      <c r="F64" s="135" t="s">
        <v>1106</v>
      </c>
      <c r="G64" s="136"/>
      <c r="H64" s="134" t="s">
        <v>1107</v>
      </c>
      <c r="I64" s="137">
        <v>2317.27</v>
      </c>
      <c r="J64" s="138">
        <v>2549</v>
      </c>
      <c r="M64" t="e">
        <f>VLOOKUP(A64,'1_Devices'!F:F,1,FALSE)</f>
        <v>#N/A</v>
      </c>
    </row>
    <row r="65" spans="1:13" ht="43.5" thickBot="1" x14ac:dyDescent="0.3">
      <c r="A65" s="133">
        <v>2002272</v>
      </c>
      <c r="B65" s="134" t="s">
        <v>120</v>
      </c>
      <c r="C65" s="134" t="s">
        <v>1125</v>
      </c>
      <c r="D65" s="134" t="s">
        <v>1122</v>
      </c>
      <c r="E65" s="134" t="s">
        <v>1114</v>
      </c>
      <c r="F65" s="135" t="s">
        <v>1106</v>
      </c>
      <c r="G65" s="136"/>
      <c r="H65" s="134" t="s">
        <v>1107</v>
      </c>
      <c r="I65" s="137">
        <v>2635.45</v>
      </c>
      <c r="J65" s="138">
        <v>2899</v>
      </c>
      <c r="M65" t="e">
        <f>VLOOKUP(A65,'1_Devices'!F:F,1,FALSE)</f>
        <v>#N/A</v>
      </c>
    </row>
    <row r="66" spans="1:13" ht="43.5" thickBot="1" x14ac:dyDescent="0.3">
      <c r="A66" s="145">
        <v>2002274</v>
      </c>
      <c r="B66" s="146" t="s">
        <v>120</v>
      </c>
      <c r="C66" s="146" t="s">
        <v>1125</v>
      </c>
      <c r="D66" s="146" t="s">
        <v>1124</v>
      </c>
      <c r="E66" s="146" t="s">
        <v>1114</v>
      </c>
      <c r="F66" s="147" t="s">
        <v>1106</v>
      </c>
      <c r="G66" s="148"/>
      <c r="H66" s="146" t="s">
        <v>1107</v>
      </c>
      <c r="I66" s="149">
        <v>3271.82</v>
      </c>
      <c r="J66" s="150">
        <v>3599</v>
      </c>
      <c r="M66" t="e">
        <f>VLOOKUP(A66,'1_Devices'!F:F,1,FALSE)</f>
        <v>#N/A</v>
      </c>
    </row>
    <row r="67" spans="1:13" ht="16.5" thickTop="1" thickBot="1" x14ac:dyDescent="0.3">
      <c r="M67" t="e">
        <f>VLOOKUP(A67,'1_Devices'!F:F,1,FALSE)</f>
        <v>#N/A</v>
      </c>
    </row>
    <row r="68" spans="1:13" ht="43.5" thickBot="1" x14ac:dyDescent="0.3">
      <c r="A68" s="140">
        <v>2002056</v>
      </c>
      <c r="B68" s="141" t="s">
        <v>121</v>
      </c>
      <c r="C68" s="141" t="s">
        <v>592</v>
      </c>
      <c r="D68" s="141" t="s">
        <v>233</v>
      </c>
      <c r="E68" s="141" t="s">
        <v>1105</v>
      </c>
      <c r="F68" s="151" t="s">
        <v>1106</v>
      </c>
      <c r="G68" s="142"/>
      <c r="H68" s="141" t="s">
        <v>1107</v>
      </c>
      <c r="I68" s="143">
        <v>635.45000000000005</v>
      </c>
      <c r="J68" s="144">
        <v>699</v>
      </c>
      <c r="M68">
        <f>VLOOKUP(A68,'1_Devices'!F:F,1,FALSE)</f>
        <v>2002056</v>
      </c>
    </row>
    <row r="69" spans="1:13" ht="29.25" thickBot="1" x14ac:dyDescent="0.3">
      <c r="A69" s="133">
        <v>2001333</v>
      </c>
      <c r="B69" s="134" t="s">
        <v>121</v>
      </c>
      <c r="C69" s="134" t="s">
        <v>1059</v>
      </c>
      <c r="D69" s="152" t="s">
        <v>233</v>
      </c>
      <c r="E69" s="152" t="s">
        <v>1105</v>
      </c>
      <c r="F69" s="153" t="s">
        <v>1106</v>
      </c>
      <c r="G69" s="154"/>
      <c r="H69" s="152" t="s">
        <v>1107</v>
      </c>
      <c r="I69" s="155">
        <v>453.64</v>
      </c>
      <c r="J69" s="156">
        <v>499</v>
      </c>
      <c r="M69">
        <f>VLOOKUP(A69,'1_Devices'!F:F,1,FALSE)</f>
        <v>2001333</v>
      </c>
    </row>
    <row r="70" spans="1:13" ht="29.25" thickBot="1" x14ac:dyDescent="0.3">
      <c r="A70" s="133">
        <v>2112091</v>
      </c>
      <c r="B70" s="134" t="s">
        <v>1126</v>
      </c>
      <c r="C70" s="134" t="s">
        <v>222</v>
      </c>
      <c r="D70" s="134" t="s">
        <v>242</v>
      </c>
      <c r="E70" s="134" t="s">
        <v>1127</v>
      </c>
      <c r="F70" s="134" t="s">
        <v>1110</v>
      </c>
      <c r="G70" s="136"/>
      <c r="H70" s="134" t="s">
        <v>576</v>
      </c>
      <c r="I70" s="137">
        <v>90</v>
      </c>
      <c r="J70" s="138">
        <v>99</v>
      </c>
      <c r="M70">
        <f>VLOOKUP(A70,'1_Devices'!F:F,1,FALSE)</f>
        <v>2112091</v>
      </c>
    </row>
    <row r="71" spans="1:13" ht="29.25" thickBot="1" x14ac:dyDescent="0.3">
      <c r="A71" s="133">
        <v>2000640</v>
      </c>
      <c r="B71" s="134" t="s">
        <v>208</v>
      </c>
      <c r="C71" s="134" t="s">
        <v>604</v>
      </c>
      <c r="D71" s="134" t="s">
        <v>242</v>
      </c>
      <c r="E71" s="134" t="s">
        <v>1127</v>
      </c>
      <c r="F71" s="135" t="s">
        <v>1106</v>
      </c>
      <c r="G71" s="136"/>
      <c r="H71" s="134" t="s">
        <v>1107</v>
      </c>
      <c r="I71" s="137">
        <v>526.36</v>
      </c>
      <c r="J71" s="138">
        <v>579</v>
      </c>
      <c r="M71">
        <f>VLOOKUP(A71,'1_Devices'!F:F,1,FALSE)</f>
        <v>2000640</v>
      </c>
    </row>
    <row r="72" spans="1:13" ht="57.75" thickBot="1" x14ac:dyDescent="0.3">
      <c r="A72" s="133">
        <v>2989010</v>
      </c>
      <c r="B72" s="136"/>
      <c r="C72" s="134" t="s">
        <v>1128</v>
      </c>
      <c r="D72" s="134" t="s">
        <v>243</v>
      </c>
      <c r="E72" s="134" t="s">
        <v>1105</v>
      </c>
      <c r="F72" s="135" t="s">
        <v>1106</v>
      </c>
      <c r="G72" s="136"/>
      <c r="H72" s="134" t="s">
        <v>1107</v>
      </c>
      <c r="I72" s="137">
        <v>453.64</v>
      </c>
      <c r="J72" s="138">
        <v>499</v>
      </c>
      <c r="M72">
        <f>VLOOKUP(A72,'1_Devices'!F:F,1,FALSE)</f>
        <v>2989010</v>
      </c>
    </row>
    <row r="73" spans="1:13" ht="72" thickBot="1" x14ac:dyDescent="0.3">
      <c r="A73" s="133">
        <v>2980180</v>
      </c>
      <c r="B73" s="157" t="s">
        <v>1129</v>
      </c>
      <c r="C73" s="134" t="s">
        <v>1130</v>
      </c>
      <c r="D73" s="134" t="s">
        <v>243</v>
      </c>
      <c r="E73" s="134" t="s">
        <v>1127</v>
      </c>
      <c r="F73" s="134" t="s">
        <v>1110</v>
      </c>
      <c r="G73" s="136"/>
      <c r="H73" s="134" t="s">
        <v>1107</v>
      </c>
      <c r="I73" s="137">
        <v>300</v>
      </c>
      <c r="J73" s="138">
        <v>330</v>
      </c>
      <c r="M73">
        <f>VLOOKUP(A73,'1_Devices'!F:F,1,FALSE)</f>
        <v>2980180</v>
      </c>
    </row>
    <row r="74" spans="1:13" ht="100.5" thickBot="1" x14ac:dyDescent="0.3">
      <c r="A74" s="133">
        <v>2001243</v>
      </c>
      <c r="B74" s="134" t="s">
        <v>207</v>
      </c>
      <c r="C74" s="158" t="s">
        <v>599</v>
      </c>
      <c r="D74" s="134" t="s">
        <v>243</v>
      </c>
      <c r="E74" s="134" t="s">
        <v>1127</v>
      </c>
      <c r="F74" s="134" t="s">
        <v>1110</v>
      </c>
      <c r="G74" s="136"/>
      <c r="H74" s="134" t="s">
        <v>1107</v>
      </c>
      <c r="I74" s="137">
        <v>90</v>
      </c>
      <c r="J74" s="138">
        <v>99</v>
      </c>
      <c r="M74">
        <f>VLOOKUP(A74,'1_Devices'!F:F,1,FALSE)</f>
        <v>2001243</v>
      </c>
    </row>
    <row r="75" spans="1:13" ht="29.25" thickBot="1" x14ac:dyDescent="0.3">
      <c r="A75" s="145">
        <v>2980182</v>
      </c>
      <c r="B75" s="146" t="s">
        <v>207</v>
      </c>
      <c r="C75" s="146" t="s">
        <v>519</v>
      </c>
      <c r="D75" s="146" t="s">
        <v>243</v>
      </c>
      <c r="E75" s="146" t="s">
        <v>1127</v>
      </c>
      <c r="F75" s="147" t="s">
        <v>1106</v>
      </c>
      <c r="G75" s="148"/>
      <c r="H75" s="146" t="s">
        <v>1107</v>
      </c>
      <c r="I75" s="149">
        <v>390</v>
      </c>
      <c r="J75" s="150">
        <v>429</v>
      </c>
      <c r="M75">
        <f>VLOOKUP(A75,'1_Devices'!F:F,1,FALSE)</f>
        <v>2980182</v>
      </c>
    </row>
    <row r="76" spans="1:13" ht="16.5" thickTop="1" thickBot="1" x14ac:dyDescent="0.3">
      <c r="M76" t="e">
        <f>VLOOKUP(A76,'1_Devices'!F:F,1,FALSE)</f>
        <v>#N/A</v>
      </c>
    </row>
    <row r="77" spans="1:13" ht="29.25" thickBot="1" x14ac:dyDescent="0.3">
      <c r="A77" s="140">
        <v>2002382</v>
      </c>
      <c r="B77" s="141" t="s">
        <v>121</v>
      </c>
      <c r="C77" s="141" t="s">
        <v>1131</v>
      </c>
      <c r="D77" s="141" t="s">
        <v>240</v>
      </c>
      <c r="E77" s="141" t="s">
        <v>1105</v>
      </c>
      <c r="F77" s="151" t="s">
        <v>1106</v>
      </c>
      <c r="G77" s="142"/>
      <c r="H77" s="141" t="s">
        <v>1107</v>
      </c>
      <c r="I77" s="143">
        <v>1044.55</v>
      </c>
      <c r="J77" s="144">
        <v>1149</v>
      </c>
      <c r="M77">
        <f>VLOOKUP(A77,'1_Devices'!F:F,1,FALSE)</f>
        <v>2002382</v>
      </c>
    </row>
    <row r="78" spans="1:13" ht="29.25" thickBot="1" x14ac:dyDescent="0.3">
      <c r="A78" s="133">
        <v>2002383</v>
      </c>
      <c r="B78" s="134" t="s">
        <v>121</v>
      </c>
      <c r="C78" s="134" t="s">
        <v>1131</v>
      </c>
      <c r="D78" s="134" t="s">
        <v>739</v>
      </c>
      <c r="E78" s="134" t="s">
        <v>1105</v>
      </c>
      <c r="F78" s="135" t="s">
        <v>1106</v>
      </c>
      <c r="G78" s="136"/>
      <c r="H78" s="134" t="s">
        <v>1107</v>
      </c>
      <c r="I78" s="137">
        <v>1271.82</v>
      </c>
      <c r="J78" s="138">
        <v>1399</v>
      </c>
      <c r="M78" t="e">
        <f>VLOOKUP(A78,'1_Devices'!F:F,1,FALSE)</f>
        <v>#N/A</v>
      </c>
    </row>
    <row r="79" spans="1:13" ht="29.25" thickBot="1" x14ac:dyDescent="0.3">
      <c r="A79" s="133">
        <v>2002384</v>
      </c>
      <c r="B79" s="134" t="s">
        <v>121</v>
      </c>
      <c r="C79" s="134" t="s">
        <v>1131</v>
      </c>
      <c r="D79" s="134" t="s">
        <v>1132</v>
      </c>
      <c r="E79" s="134" t="s">
        <v>1105</v>
      </c>
      <c r="F79" s="135" t="s">
        <v>1106</v>
      </c>
      <c r="G79" s="136"/>
      <c r="H79" s="134" t="s">
        <v>1107</v>
      </c>
      <c r="I79" s="137">
        <v>1271.82</v>
      </c>
      <c r="J79" s="138">
        <v>1399</v>
      </c>
      <c r="M79" t="e">
        <f>VLOOKUP(A79,'1_Devices'!F:F,1,FALSE)</f>
        <v>#N/A</v>
      </c>
    </row>
    <row r="80" spans="1:13" ht="29.25" thickBot="1" x14ac:dyDescent="0.3">
      <c r="A80" s="133">
        <v>2002385</v>
      </c>
      <c r="B80" s="134" t="s">
        <v>121</v>
      </c>
      <c r="C80" s="134" t="s">
        <v>1131</v>
      </c>
      <c r="D80" s="134" t="s">
        <v>1133</v>
      </c>
      <c r="E80" s="134" t="s">
        <v>1105</v>
      </c>
      <c r="F80" s="135" t="s">
        <v>1106</v>
      </c>
      <c r="G80" s="136"/>
      <c r="H80" s="134" t="s">
        <v>1107</v>
      </c>
      <c r="I80" s="137">
        <v>1271.82</v>
      </c>
      <c r="J80" s="138">
        <v>1399</v>
      </c>
      <c r="M80" t="e">
        <f>VLOOKUP(A80,'1_Devices'!F:F,1,FALSE)</f>
        <v>#N/A</v>
      </c>
    </row>
    <row r="81" spans="1:13" ht="29.25" thickBot="1" x14ac:dyDescent="0.3">
      <c r="A81" s="133">
        <v>2002378</v>
      </c>
      <c r="B81" s="134" t="s">
        <v>121</v>
      </c>
      <c r="C81" s="134" t="s">
        <v>1131</v>
      </c>
      <c r="D81" s="134" t="s">
        <v>241</v>
      </c>
      <c r="E81" s="134" t="s">
        <v>1105</v>
      </c>
      <c r="F81" s="135" t="s">
        <v>1106</v>
      </c>
      <c r="G81" s="136"/>
      <c r="H81" s="134" t="s">
        <v>1107</v>
      </c>
      <c r="I81" s="137">
        <v>1453.64</v>
      </c>
      <c r="J81" s="138">
        <v>1599</v>
      </c>
      <c r="M81">
        <f>VLOOKUP(A81,'1_Devices'!F:F,1,FALSE)</f>
        <v>2002378</v>
      </c>
    </row>
    <row r="82" spans="1:13" ht="29.25" thickBot="1" x14ac:dyDescent="0.3">
      <c r="A82" s="133">
        <v>2002379</v>
      </c>
      <c r="B82" s="134" t="s">
        <v>121</v>
      </c>
      <c r="C82" s="134" t="s">
        <v>1131</v>
      </c>
      <c r="D82" s="134" t="s">
        <v>742</v>
      </c>
      <c r="E82" s="134" t="s">
        <v>1105</v>
      </c>
      <c r="F82" s="135" t="s">
        <v>1106</v>
      </c>
      <c r="G82" s="136"/>
      <c r="H82" s="134" t="s">
        <v>576</v>
      </c>
      <c r="I82" s="137">
        <v>1453.64</v>
      </c>
      <c r="J82" s="138">
        <v>1599</v>
      </c>
      <c r="M82" t="e">
        <f>VLOOKUP(A82,'1_Devices'!F:F,1,FALSE)</f>
        <v>#N/A</v>
      </c>
    </row>
    <row r="83" spans="1:13" ht="29.25" thickBot="1" x14ac:dyDescent="0.3">
      <c r="A83" s="133">
        <v>2002380</v>
      </c>
      <c r="B83" s="134" t="s">
        <v>121</v>
      </c>
      <c r="C83" s="134" t="s">
        <v>1131</v>
      </c>
      <c r="D83" s="134" t="s">
        <v>1134</v>
      </c>
      <c r="E83" s="134" t="s">
        <v>1105</v>
      </c>
      <c r="F83" s="135" t="s">
        <v>1106</v>
      </c>
      <c r="G83" s="136"/>
      <c r="H83" s="134" t="s">
        <v>1107</v>
      </c>
      <c r="I83" s="137">
        <v>1453.64</v>
      </c>
      <c r="J83" s="138">
        <v>1599</v>
      </c>
      <c r="M83" t="e">
        <f>VLOOKUP(A83,'1_Devices'!F:F,1,FALSE)</f>
        <v>#N/A</v>
      </c>
    </row>
    <row r="84" spans="1:13" ht="29.25" thickBot="1" x14ac:dyDescent="0.3">
      <c r="A84" s="133">
        <v>2002374</v>
      </c>
      <c r="B84" s="134" t="s">
        <v>121</v>
      </c>
      <c r="C84" s="134" t="s">
        <v>1135</v>
      </c>
      <c r="D84" s="134" t="s">
        <v>240</v>
      </c>
      <c r="E84" s="134" t="s">
        <v>1105</v>
      </c>
      <c r="F84" s="135" t="s">
        <v>1106</v>
      </c>
      <c r="G84" s="136"/>
      <c r="H84" s="134" t="s">
        <v>1107</v>
      </c>
      <c r="I84" s="137">
        <v>1544.55</v>
      </c>
      <c r="J84" s="138">
        <v>1699</v>
      </c>
      <c r="M84">
        <f>VLOOKUP(A84,'1_Devices'!F:F,1,FALSE)</f>
        <v>2002374</v>
      </c>
    </row>
    <row r="85" spans="1:13" ht="29.25" thickBot="1" x14ac:dyDescent="0.3">
      <c r="A85" s="133">
        <v>2002375</v>
      </c>
      <c r="B85" s="134" t="s">
        <v>121</v>
      </c>
      <c r="C85" s="134" t="s">
        <v>1135</v>
      </c>
      <c r="D85" s="134" t="s">
        <v>739</v>
      </c>
      <c r="E85" s="134" t="s">
        <v>1105</v>
      </c>
      <c r="F85" s="135" t="s">
        <v>1106</v>
      </c>
      <c r="G85" s="136"/>
      <c r="H85" s="134" t="s">
        <v>1107</v>
      </c>
      <c r="I85" s="137">
        <v>1544.55</v>
      </c>
      <c r="J85" s="138">
        <v>1699</v>
      </c>
      <c r="M85" t="e">
        <f>VLOOKUP(A85,'1_Devices'!F:F,1,FALSE)</f>
        <v>#N/A</v>
      </c>
    </row>
    <row r="86" spans="1:13" ht="29.25" thickBot="1" x14ac:dyDescent="0.3">
      <c r="A86" s="133">
        <v>2002376</v>
      </c>
      <c r="B86" s="134" t="s">
        <v>121</v>
      </c>
      <c r="C86" s="134" t="s">
        <v>1135</v>
      </c>
      <c r="D86" s="134" t="s">
        <v>1132</v>
      </c>
      <c r="E86" s="134" t="s">
        <v>1105</v>
      </c>
      <c r="F86" s="135" t="s">
        <v>1106</v>
      </c>
      <c r="G86" s="136"/>
      <c r="H86" s="134" t="s">
        <v>1107</v>
      </c>
      <c r="I86" s="137">
        <v>1544.55</v>
      </c>
      <c r="J86" s="138">
        <v>1699</v>
      </c>
      <c r="M86" t="e">
        <f>VLOOKUP(A86,'1_Devices'!F:F,1,FALSE)</f>
        <v>#N/A</v>
      </c>
    </row>
    <row r="87" spans="1:13" ht="29.25" thickBot="1" x14ac:dyDescent="0.3">
      <c r="A87" s="133">
        <v>2002377</v>
      </c>
      <c r="B87" s="134" t="s">
        <v>121</v>
      </c>
      <c r="C87" s="134" t="s">
        <v>1135</v>
      </c>
      <c r="D87" s="134" t="s">
        <v>1133</v>
      </c>
      <c r="E87" s="134" t="s">
        <v>1105</v>
      </c>
      <c r="F87" s="135" t="s">
        <v>1106</v>
      </c>
      <c r="G87" s="136"/>
      <c r="H87" s="134" t="s">
        <v>1107</v>
      </c>
      <c r="I87" s="137">
        <v>1544.55</v>
      </c>
      <c r="J87" s="138">
        <v>1699</v>
      </c>
      <c r="M87" t="e">
        <f>VLOOKUP(A87,'1_Devices'!F:F,1,FALSE)</f>
        <v>#N/A</v>
      </c>
    </row>
    <row r="88" spans="1:13" ht="29.25" thickBot="1" x14ac:dyDescent="0.3">
      <c r="A88" s="133">
        <v>2002370</v>
      </c>
      <c r="B88" s="134" t="s">
        <v>121</v>
      </c>
      <c r="C88" s="134" t="s">
        <v>1135</v>
      </c>
      <c r="D88" s="134" t="s">
        <v>241</v>
      </c>
      <c r="E88" s="134" t="s">
        <v>1105</v>
      </c>
      <c r="F88" s="135" t="s">
        <v>1106</v>
      </c>
      <c r="G88" s="136"/>
      <c r="H88" s="134" t="s">
        <v>1107</v>
      </c>
      <c r="I88" s="137">
        <v>1726.36</v>
      </c>
      <c r="J88" s="138">
        <v>1899</v>
      </c>
      <c r="M88">
        <f>VLOOKUP(A88,'1_Devices'!F:F,1,FALSE)</f>
        <v>2002370</v>
      </c>
    </row>
    <row r="89" spans="1:13" ht="29.25" thickBot="1" x14ac:dyDescent="0.3">
      <c r="A89" s="133">
        <v>2002371</v>
      </c>
      <c r="B89" s="134" t="s">
        <v>121</v>
      </c>
      <c r="C89" s="134" t="s">
        <v>1135</v>
      </c>
      <c r="D89" s="134" t="s">
        <v>742</v>
      </c>
      <c r="E89" s="134" t="s">
        <v>1105</v>
      </c>
      <c r="F89" s="135" t="s">
        <v>1106</v>
      </c>
      <c r="G89" s="136"/>
      <c r="H89" s="134" t="s">
        <v>576</v>
      </c>
      <c r="I89" s="137">
        <v>1726.36</v>
      </c>
      <c r="J89" s="138">
        <v>1899</v>
      </c>
      <c r="M89" t="e">
        <f>VLOOKUP(A89,'1_Devices'!F:F,1,FALSE)</f>
        <v>#N/A</v>
      </c>
    </row>
    <row r="90" spans="1:13" ht="43.5" thickBot="1" x14ac:dyDescent="0.3">
      <c r="A90" s="133">
        <v>2002366</v>
      </c>
      <c r="B90" s="134" t="s">
        <v>121</v>
      </c>
      <c r="C90" s="134" t="s">
        <v>1136</v>
      </c>
      <c r="D90" s="134" t="s">
        <v>240</v>
      </c>
      <c r="E90" s="134" t="s">
        <v>1105</v>
      </c>
      <c r="F90" s="135" t="s">
        <v>1106</v>
      </c>
      <c r="G90" s="136"/>
      <c r="H90" s="134" t="s">
        <v>1107</v>
      </c>
      <c r="I90" s="137">
        <v>1999.09</v>
      </c>
      <c r="J90" s="138">
        <v>2199</v>
      </c>
      <c r="M90">
        <f>VLOOKUP(A90,'1_Devices'!F:F,1,FALSE)</f>
        <v>2002366</v>
      </c>
    </row>
    <row r="91" spans="1:13" ht="43.5" thickBot="1" x14ac:dyDescent="0.3">
      <c r="A91" s="133">
        <v>2002367</v>
      </c>
      <c r="B91" s="134" t="s">
        <v>121</v>
      </c>
      <c r="C91" s="134" t="s">
        <v>1136</v>
      </c>
      <c r="D91" s="134" t="s">
        <v>739</v>
      </c>
      <c r="E91" s="134" t="s">
        <v>1105</v>
      </c>
      <c r="F91" s="135" t="s">
        <v>1106</v>
      </c>
      <c r="G91" s="136"/>
      <c r="H91" s="134" t="s">
        <v>1107</v>
      </c>
      <c r="I91" s="137">
        <v>1999.09</v>
      </c>
      <c r="J91" s="138">
        <v>2199</v>
      </c>
      <c r="M91" t="e">
        <f>VLOOKUP(A91,'1_Devices'!F:F,1,FALSE)</f>
        <v>#N/A</v>
      </c>
    </row>
    <row r="92" spans="1:13" ht="43.5" thickBot="1" x14ac:dyDescent="0.3">
      <c r="A92" s="133">
        <v>2002368</v>
      </c>
      <c r="B92" s="134" t="s">
        <v>121</v>
      </c>
      <c r="C92" s="134" t="s">
        <v>1136</v>
      </c>
      <c r="D92" s="134" t="s">
        <v>1132</v>
      </c>
      <c r="E92" s="134" t="s">
        <v>1105</v>
      </c>
      <c r="F92" s="135" t="s">
        <v>1106</v>
      </c>
      <c r="G92" s="136"/>
      <c r="H92" s="134" t="s">
        <v>1107</v>
      </c>
      <c r="I92" s="137">
        <v>1999.09</v>
      </c>
      <c r="J92" s="138">
        <v>2199</v>
      </c>
      <c r="M92" t="e">
        <f>VLOOKUP(A92,'1_Devices'!F:F,1,FALSE)</f>
        <v>#N/A</v>
      </c>
    </row>
    <row r="93" spans="1:13" ht="43.5" thickBot="1" x14ac:dyDescent="0.3">
      <c r="A93" s="133">
        <v>2002369</v>
      </c>
      <c r="B93" s="134" t="s">
        <v>121</v>
      </c>
      <c r="C93" s="134" t="s">
        <v>1136</v>
      </c>
      <c r="D93" s="134" t="s">
        <v>1133</v>
      </c>
      <c r="E93" s="134" t="s">
        <v>1105</v>
      </c>
      <c r="F93" s="135" t="s">
        <v>1106</v>
      </c>
      <c r="G93" s="136"/>
      <c r="H93" s="134" t="s">
        <v>1107</v>
      </c>
      <c r="I93" s="137">
        <v>1999.09</v>
      </c>
      <c r="J93" s="138">
        <v>2199</v>
      </c>
      <c r="M93" t="e">
        <f>VLOOKUP(A93,'1_Devices'!F:F,1,FALSE)</f>
        <v>#N/A</v>
      </c>
    </row>
    <row r="94" spans="1:13" ht="43.5" thickBot="1" x14ac:dyDescent="0.3">
      <c r="A94" s="133">
        <v>2002362</v>
      </c>
      <c r="B94" s="134" t="s">
        <v>121</v>
      </c>
      <c r="C94" s="134" t="s">
        <v>1136</v>
      </c>
      <c r="D94" s="134" t="s">
        <v>241</v>
      </c>
      <c r="E94" s="134" t="s">
        <v>1105</v>
      </c>
      <c r="F94" s="135" t="s">
        <v>1106</v>
      </c>
      <c r="G94" s="136"/>
      <c r="H94" s="134" t="s">
        <v>1107</v>
      </c>
      <c r="I94" s="137">
        <v>2180.91</v>
      </c>
      <c r="J94" s="138">
        <v>2399</v>
      </c>
      <c r="M94">
        <f>VLOOKUP(A94,'1_Devices'!F:F,1,FALSE)</f>
        <v>2002362</v>
      </c>
    </row>
    <row r="95" spans="1:13" ht="43.5" thickBot="1" x14ac:dyDescent="0.3">
      <c r="A95" s="133">
        <v>2002363</v>
      </c>
      <c r="B95" s="134" t="s">
        <v>121</v>
      </c>
      <c r="C95" s="134" t="s">
        <v>1136</v>
      </c>
      <c r="D95" s="134" t="s">
        <v>742</v>
      </c>
      <c r="E95" s="134" t="s">
        <v>1105</v>
      </c>
      <c r="F95" s="135" t="s">
        <v>1106</v>
      </c>
      <c r="G95" s="136"/>
      <c r="H95" s="134" t="s">
        <v>1107</v>
      </c>
      <c r="I95" s="137">
        <v>2180.91</v>
      </c>
      <c r="J95" s="138">
        <v>2399</v>
      </c>
      <c r="M95" t="e">
        <f>VLOOKUP(A95,'1_Devices'!F:F,1,FALSE)</f>
        <v>#N/A</v>
      </c>
    </row>
    <row r="96" spans="1:13" ht="43.5" thickBot="1" x14ac:dyDescent="0.3">
      <c r="A96" s="133">
        <v>2002364</v>
      </c>
      <c r="B96" s="134" t="s">
        <v>121</v>
      </c>
      <c r="C96" s="134" t="s">
        <v>1136</v>
      </c>
      <c r="D96" s="134" t="s">
        <v>1134</v>
      </c>
      <c r="E96" s="134" t="s">
        <v>1105</v>
      </c>
      <c r="F96" s="135" t="s">
        <v>1106</v>
      </c>
      <c r="G96" s="136"/>
      <c r="H96" s="134" t="s">
        <v>1107</v>
      </c>
      <c r="I96" s="137">
        <v>2180.91</v>
      </c>
      <c r="J96" s="138">
        <v>2399</v>
      </c>
      <c r="M96" t="e">
        <f>VLOOKUP(A96,'1_Devices'!F:F,1,FALSE)</f>
        <v>#N/A</v>
      </c>
    </row>
    <row r="97" spans="1:13" ht="29.25" thickBot="1" x14ac:dyDescent="0.3">
      <c r="A97" s="133">
        <v>2000738</v>
      </c>
      <c r="B97" s="134" t="s">
        <v>121</v>
      </c>
      <c r="C97" s="134" t="s">
        <v>1137</v>
      </c>
      <c r="D97" s="134" t="s">
        <v>234</v>
      </c>
      <c r="E97" s="134" t="s">
        <v>1105</v>
      </c>
      <c r="F97" s="135" t="s">
        <v>1106</v>
      </c>
      <c r="G97" s="136"/>
      <c r="H97" s="134" t="s">
        <v>1107</v>
      </c>
      <c r="I97" s="137">
        <v>1635.45</v>
      </c>
      <c r="J97" s="138">
        <v>1799</v>
      </c>
      <c r="M97">
        <f>VLOOKUP(A97,'1_Devices'!F:F,1,FALSE)</f>
        <v>2000738</v>
      </c>
    </row>
    <row r="98" spans="1:13" ht="29.25" thickBot="1" x14ac:dyDescent="0.3">
      <c r="A98" s="133">
        <v>2000740</v>
      </c>
      <c r="B98" s="134" t="s">
        <v>121</v>
      </c>
      <c r="C98" s="134" t="s">
        <v>1137</v>
      </c>
      <c r="D98" s="134" t="s">
        <v>1121</v>
      </c>
      <c r="E98" s="134" t="s">
        <v>1105</v>
      </c>
      <c r="F98" s="135" t="s">
        <v>1106</v>
      </c>
      <c r="G98" s="136"/>
      <c r="H98" s="134" t="s">
        <v>1107</v>
      </c>
      <c r="I98" s="137">
        <v>1635.45</v>
      </c>
      <c r="J98" s="138">
        <v>1799</v>
      </c>
      <c r="M98" t="e">
        <f>VLOOKUP(A98,'1_Devices'!F:F,1,FALSE)</f>
        <v>#N/A</v>
      </c>
    </row>
    <row r="99" spans="1:13" ht="29.25" thickBot="1" x14ac:dyDescent="0.3">
      <c r="A99" s="133">
        <v>2000739</v>
      </c>
      <c r="B99" s="134" t="s">
        <v>121</v>
      </c>
      <c r="C99" s="134" t="s">
        <v>1137</v>
      </c>
      <c r="D99" s="134" t="s">
        <v>1138</v>
      </c>
      <c r="E99" s="134" t="s">
        <v>1105</v>
      </c>
      <c r="F99" s="135" t="s">
        <v>1106</v>
      </c>
      <c r="G99" s="136"/>
      <c r="H99" s="134" t="s">
        <v>1107</v>
      </c>
      <c r="I99" s="137">
        <v>1635.45</v>
      </c>
      <c r="J99" s="138">
        <v>1799</v>
      </c>
      <c r="M99" t="e">
        <f>VLOOKUP(A99,'1_Devices'!F:F,1,FALSE)</f>
        <v>#N/A</v>
      </c>
    </row>
    <row r="100" spans="1:13" ht="29.25" thickBot="1" x14ac:dyDescent="0.3">
      <c r="A100" s="133">
        <v>2000753</v>
      </c>
      <c r="B100" s="134" t="s">
        <v>121</v>
      </c>
      <c r="C100" s="134" t="s">
        <v>1137</v>
      </c>
      <c r="D100" s="134" t="s">
        <v>1133</v>
      </c>
      <c r="E100" s="134" t="s">
        <v>1105</v>
      </c>
      <c r="F100" s="135" t="s">
        <v>1106</v>
      </c>
      <c r="G100" s="136"/>
      <c r="H100" s="134" t="s">
        <v>1107</v>
      </c>
      <c r="I100" s="137">
        <v>1635.45</v>
      </c>
      <c r="J100" s="138">
        <v>1799</v>
      </c>
      <c r="M100" t="e">
        <f>VLOOKUP(A100,'1_Devices'!F:F,1,FALSE)</f>
        <v>#N/A</v>
      </c>
    </row>
    <row r="101" spans="1:13" ht="29.25" thickBot="1" x14ac:dyDescent="0.3">
      <c r="A101" s="133">
        <v>2000754</v>
      </c>
      <c r="B101" s="134" t="s">
        <v>121</v>
      </c>
      <c r="C101" s="134" t="s">
        <v>1137</v>
      </c>
      <c r="D101" s="134" t="s">
        <v>1139</v>
      </c>
      <c r="E101" s="134" t="s">
        <v>1105</v>
      </c>
      <c r="F101" s="135" t="s">
        <v>1106</v>
      </c>
      <c r="G101" s="136"/>
      <c r="H101" s="134" t="s">
        <v>1107</v>
      </c>
      <c r="I101" s="137">
        <v>1817.27</v>
      </c>
      <c r="J101" s="138">
        <v>1999</v>
      </c>
      <c r="M101">
        <f>VLOOKUP(A101,'1_Devices'!F:F,1,FALSE)</f>
        <v>2000754</v>
      </c>
    </row>
    <row r="102" spans="1:13" ht="29.25" thickBot="1" x14ac:dyDescent="0.3">
      <c r="A102" s="133">
        <v>2000756</v>
      </c>
      <c r="B102" s="134" t="s">
        <v>121</v>
      </c>
      <c r="C102" s="134" t="s">
        <v>1137</v>
      </c>
      <c r="D102" s="134" t="s">
        <v>1123</v>
      </c>
      <c r="E102" s="134" t="s">
        <v>1105</v>
      </c>
      <c r="F102" s="135" t="s">
        <v>1106</v>
      </c>
      <c r="G102" s="136"/>
      <c r="H102" s="134" t="s">
        <v>1107</v>
      </c>
      <c r="I102" s="137">
        <v>1817.27</v>
      </c>
      <c r="J102" s="138">
        <v>1999</v>
      </c>
      <c r="M102" t="e">
        <f>VLOOKUP(A102,'1_Devices'!F:F,1,FALSE)</f>
        <v>#N/A</v>
      </c>
    </row>
    <row r="103" spans="1:13" ht="29.25" thickBot="1" x14ac:dyDescent="0.3">
      <c r="A103" s="133">
        <v>2000755</v>
      </c>
      <c r="B103" s="134" t="s">
        <v>121</v>
      </c>
      <c r="C103" s="134" t="s">
        <v>1137</v>
      </c>
      <c r="D103" s="134" t="s">
        <v>1140</v>
      </c>
      <c r="E103" s="134" t="s">
        <v>1105</v>
      </c>
      <c r="F103" s="135" t="s">
        <v>1106</v>
      </c>
      <c r="G103" s="136"/>
      <c r="H103" s="134" t="s">
        <v>1107</v>
      </c>
      <c r="I103" s="137">
        <v>1817.27</v>
      </c>
      <c r="J103" s="138">
        <v>1999</v>
      </c>
      <c r="M103" t="e">
        <f>VLOOKUP(A103,'1_Devices'!F:F,1,FALSE)</f>
        <v>#N/A</v>
      </c>
    </row>
    <row r="104" spans="1:13" ht="29.25" thickBot="1" x14ac:dyDescent="0.3">
      <c r="A104" s="133">
        <v>2000757</v>
      </c>
      <c r="B104" s="134" t="s">
        <v>121</v>
      </c>
      <c r="C104" s="134" t="s">
        <v>1137</v>
      </c>
      <c r="D104" s="134" t="s">
        <v>1141</v>
      </c>
      <c r="E104" s="134" t="s">
        <v>1105</v>
      </c>
      <c r="F104" s="135" t="s">
        <v>1106</v>
      </c>
      <c r="G104" s="136"/>
      <c r="H104" s="134" t="s">
        <v>1107</v>
      </c>
      <c r="I104" s="137">
        <v>1817.27</v>
      </c>
      <c r="J104" s="138">
        <v>1999</v>
      </c>
      <c r="M104" t="e">
        <f>VLOOKUP(A104,'1_Devices'!F:F,1,FALSE)</f>
        <v>#N/A</v>
      </c>
    </row>
    <row r="105" spans="1:13" ht="29.25" thickBot="1" x14ac:dyDescent="0.3">
      <c r="A105" s="133">
        <v>2000758</v>
      </c>
      <c r="B105" s="134" t="s">
        <v>121</v>
      </c>
      <c r="C105" s="134" t="s">
        <v>1142</v>
      </c>
      <c r="D105" s="134" t="s">
        <v>1143</v>
      </c>
      <c r="E105" s="134" t="s">
        <v>1105</v>
      </c>
      <c r="F105" s="135" t="s">
        <v>1106</v>
      </c>
      <c r="G105" s="136"/>
      <c r="H105" s="134" t="s">
        <v>1107</v>
      </c>
      <c r="I105" s="137">
        <v>2499.09</v>
      </c>
      <c r="J105" s="138">
        <v>2749</v>
      </c>
      <c r="M105">
        <f>VLOOKUP(A105,'1_Devices'!F:F,1,FALSE)</f>
        <v>2000758</v>
      </c>
    </row>
    <row r="106" spans="1:13" ht="29.25" thickBot="1" x14ac:dyDescent="0.3">
      <c r="A106" s="133">
        <v>2000759</v>
      </c>
      <c r="B106" s="134" t="s">
        <v>121</v>
      </c>
      <c r="C106" s="134" t="s">
        <v>1142</v>
      </c>
      <c r="D106" s="134" t="s">
        <v>1144</v>
      </c>
      <c r="E106" s="134" t="s">
        <v>1105</v>
      </c>
      <c r="F106" s="135" t="s">
        <v>1106</v>
      </c>
      <c r="G106" s="136"/>
      <c r="H106" s="134" t="s">
        <v>1107</v>
      </c>
      <c r="I106" s="137">
        <v>2499.09</v>
      </c>
      <c r="J106" s="138">
        <v>2749</v>
      </c>
      <c r="M106" t="e">
        <f>VLOOKUP(A106,'1_Devices'!F:F,1,FALSE)</f>
        <v>#N/A</v>
      </c>
    </row>
    <row r="107" spans="1:13" ht="29.25" thickBot="1" x14ac:dyDescent="0.3">
      <c r="A107" s="133">
        <v>2000760</v>
      </c>
      <c r="B107" s="134" t="s">
        <v>121</v>
      </c>
      <c r="C107" s="134" t="s">
        <v>1142</v>
      </c>
      <c r="D107" s="134" t="s">
        <v>1121</v>
      </c>
      <c r="E107" s="134" t="s">
        <v>1105</v>
      </c>
      <c r="F107" s="135" t="s">
        <v>1106</v>
      </c>
      <c r="G107" s="136"/>
      <c r="H107" s="134" t="s">
        <v>1107</v>
      </c>
      <c r="I107" s="137">
        <v>2499.09</v>
      </c>
      <c r="J107" s="138">
        <v>2749</v>
      </c>
      <c r="M107" t="e">
        <f>VLOOKUP(A107,'1_Devices'!F:F,1,FALSE)</f>
        <v>#N/A</v>
      </c>
    </row>
    <row r="108" spans="1:13" ht="29.25" thickBot="1" x14ac:dyDescent="0.3">
      <c r="A108" s="133">
        <v>2000773</v>
      </c>
      <c r="B108" s="134" t="s">
        <v>121</v>
      </c>
      <c r="C108" s="134" t="s">
        <v>1142</v>
      </c>
      <c r="D108" s="134" t="s">
        <v>1145</v>
      </c>
      <c r="E108" s="134" t="s">
        <v>1105</v>
      </c>
      <c r="F108" s="135" t="s">
        <v>1106</v>
      </c>
      <c r="G108" s="136"/>
      <c r="H108" s="134" t="s">
        <v>1107</v>
      </c>
      <c r="I108" s="137">
        <v>2680.91</v>
      </c>
      <c r="J108" s="138">
        <v>2949</v>
      </c>
      <c r="M108">
        <f>VLOOKUP(A108,'1_Devices'!F:F,1,FALSE)</f>
        <v>2000773</v>
      </c>
    </row>
    <row r="109" spans="1:13" ht="29.25" thickBot="1" x14ac:dyDescent="0.3">
      <c r="A109" s="133">
        <v>2000774</v>
      </c>
      <c r="B109" s="134" t="s">
        <v>121</v>
      </c>
      <c r="C109" s="134" t="s">
        <v>1142</v>
      </c>
      <c r="D109" s="134" t="s">
        <v>1146</v>
      </c>
      <c r="E109" s="134" t="s">
        <v>1105</v>
      </c>
      <c r="F109" s="135" t="s">
        <v>1106</v>
      </c>
      <c r="G109" s="136"/>
      <c r="H109" s="134" t="s">
        <v>1107</v>
      </c>
      <c r="I109" s="137">
        <v>2680.91</v>
      </c>
      <c r="J109" s="138">
        <v>2949</v>
      </c>
      <c r="M109" t="e">
        <f>VLOOKUP(A109,'1_Devices'!F:F,1,FALSE)</f>
        <v>#N/A</v>
      </c>
    </row>
    <row r="110" spans="1:13" ht="29.25" thickBot="1" x14ac:dyDescent="0.3">
      <c r="A110" s="133">
        <v>2000775</v>
      </c>
      <c r="B110" s="134" t="s">
        <v>121</v>
      </c>
      <c r="C110" s="134" t="s">
        <v>1142</v>
      </c>
      <c r="D110" s="134" t="s">
        <v>1123</v>
      </c>
      <c r="E110" s="134" t="s">
        <v>1105</v>
      </c>
      <c r="F110" s="135" t="s">
        <v>1106</v>
      </c>
      <c r="G110" s="136"/>
      <c r="H110" s="134" t="s">
        <v>1107</v>
      </c>
      <c r="I110" s="137">
        <v>2680.91</v>
      </c>
      <c r="J110" s="138">
        <v>2949</v>
      </c>
      <c r="M110" t="e">
        <f>VLOOKUP(A110,'1_Devices'!F:F,1,FALSE)</f>
        <v>#N/A</v>
      </c>
    </row>
    <row r="111" spans="1:13" ht="29.25" thickBot="1" x14ac:dyDescent="0.3">
      <c r="A111" s="133">
        <v>2000777</v>
      </c>
      <c r="B111" s="134" t="s">
        <v>121</v>
      </c>
      <c r="C111" s="134" t="s">
        <v>1142</v>
      </c>
      <c r="D111" s="134" t="s">
        <v>1147</v>
      </c>
      <c r="E111" s="134" t="s">
        <v>1105</v>
      </c>
      <c r="F111" s="135" t="s">
        <v>1106</v>
      </c>
      <c r="G111" s="136"/>
      <c r="H111" s="134" t="s">
        <v>1107</v>
      </c>
      <c r="I111" s="137">
        <v>2999.09</v>
      </c>
      <c r="J111" s="138">
        <v>3299</v>
      </c>
      <c r="M111">
        <f>VLOOKUP(A111,'1_Devices'!F:F,1,FALSE)</f>
        <v>2000777</v>
      </c>
    </row>
    <row r="112" spans="1:13" ht="29.25" thickBot="1" x14ac:dyDescent="0.3">
      <c r="A112" s="133">
        <v>2000778</v>
      </c>
      <c r="B112" s="134" t="s">
        <v>121</v>
      </c>
      <c r="C112" s="134" t="s">
        <v>1142</v>
      </c>
      <c r="D112" s="134" t="s">
        <v>1148</v>
      </c>
      <c r="E112" s="134" t="s">
        <v>1105</v>
      </c>
      <c r="F112" s="135" t="s">
        <v>1106</v>
      </c>
      <c r="G112" s="136"/>
      <c r="H112" s="134" t="s">
        <v>1107</v>
      </c>
      <c r="I112" s="137">
        <v>2999.09</v>
      </c>
      <c r="J112" s="138">
        <v>3299</v>
      </c>
      <c r="M112" t="e">
        <f>VLOOKUP(A112,'1_Devices'!F:F,1,FALSE)</f>
        <v>#N/A</v>
      </c>
    </row>
    <row r="113" spans="1:13" ht="29.25" thickBot="1" x14ac:dyDescent="0.3">
      <c r="A113" s="145">
        <v>2000779</v>
      </c>
      <c r="B113" s="146" t="s">
        <v>121</v>
      </c>
      <c r="C113" s="146" t="s">
        <v>1142</v>
      </c>
      <c r="D113" s="146" t="s">
        <v>1149</v>
      </c>
      <c r="E113" s="146" t="s">
        <v>1105</v>
      </c>
      <c r="F113" s="147" t="s">
        <v>1106</v>
      </c>
      <c r="G113" s="148"/>
      <c r="H113" s="146" t="s">
        <v>1107</v>
      </c>
      <c r="I113" s="149">
        <v>2999.09</v>
      </c>
      <c r="J113" s="150">
        <v>3299</v>
      </c>
      <c r="M113" t="e">
        <f>VLOOKUP(A113,'1_Devices'!F:F,1,FALSE)</f>
        <v>#N/A</v>
      </c>
    </row>
    <row r="114" spans="1:13" ht="16.5" thickTop="1" thickBot="1" x14ac:dyDescent="0.3">
      <c r="M114" t="e">
        <f>VLOOKUP(A114,'1_Devices'!F:F,1,FALSE)</f>
        <v>#N/A</v>
      </c>
    </row>
    <row r="115" spans="1:13" ht="43.5" thickBot="1" x14ac:dyDescent="0.3">
      <c r="A115" s="140">
        <v>2002630</v>
      </c>
      <c r="B115" s="141" t="s">
        <v>120</v>
      </c>
      <c r="C115" s="141" t="s">
        <v>1091</v>
      </c>
      <c r="D115" s="141" t="s">
        <v>1178</v>
      </c>
      <c r="E115" s="141" t="s">
        <v>1105</v>
      </c>
      <c r="F115" s="167" t="s">
        <v>1106</v>
      </c>
      <c r="G115" s="142"/>
      <c r="H115" s="141" t="s">
        <v>1107</v>
      </c>
      <c r="I115" s="143">
        <v>1635.45</v>
      </c>
      <c r="J115" s="144">
        <v>1799</v>
      </c>
      <c r="M115">
        <f>VLOOKUP(A115,'1_Devices'!F:F,1,FALSE)</f>
        <v>2002630</v>
      </c>
    </row>
    <row r="116" spans="1:13" ht="43.5" thickBot="1" x14ac:dyDescent="0.3">
      <c r="A116" s="133">
        <v>2002631</v>
      </c>
      <c r="B116" s="134" t="s">
        <v>120</v>
      </c>
      <c r="C116" s="134" t="s">
        <v>1091</v>
      </c>
      <c r="D116" s="134" t="s">
        <v>1179</v>
      </c>
      <c r="E116" s="134" t="s">
        <v>1105</v>
      </c>
      <c r="F116" s="157" t="s">
        <v>1106</v>
      </c>
      <c r="G116" s="136"/>
      <c r="H116" s="134" t="s">
        <v>1107</v>
      </c>
      <c r="I116" s="137">
        <v>1635.45</v>
      </c>
      <c r="J116" s="138">
        <v>1799</v>
      </c>
      <c r="M116" t="e">
        <f>VLOOKUP(A116,'1_Devices'!F:F,1,FALSE)</f>
        <v>#N/A</v>
      </c>
    </row>
    <row r="117" spans="1:13" ht="43.5" thickBot="1" x14ac:dyDescent="0.3">
      <c r="A117" s="133">
        <v>2002632</v>
      </c>
      <c r="B117" s="134" t="s">
        <v>120</v>
      </c>
      <c r="C117" s="134" t="s">
        <v>1091</v>
      </c>
      <c r="D117" s="134" t="s">
        <v>1180</v>
      </c>
      <c r="E117" s="134" t="s">
        <v>1105</v>
      </c>
      <c r="F117" s="157" t="s">
        <v>1106</v>
      </c>
      <c r="G117" s="136"/>
      <c r="H117" s="134" t="s">
        <v>1107</v>
      </c>
      <c r="I117" s="137">
        <v>1635.45</v>
      </c>
      <c r="J117" s="138">
        <v>1799</v>
      </c>
      <c r="M117" t="e">
        <f>VLOOKUP(A117,'1_Devices'!F:F,1,FALSE)</f>
        <v>#N/A</v>
      </c>
    </row>
    <row r="118" spans="1:13" ht="43.5" thickBot="1" x14ac:dyDescent="0.3">
      <c r="A118" s="133">
        <v>2002633</v>
      </c>
      <c r="B118" s="134" t="s">
        <v>120</v>
      </c>
      <c r="C118" s="134" t="s">
        <v>1091</v>
      </c>
      <c r="D118" s="134" t="s">
        <v>1181</v>
      </c>
      <c r="E118" s="134" t="s">
        <v>1105</v>
      </c>
      <c r="F118" s="157" t="s">
        <v>1106</v>
      </c>
      <c r="G118" s="136"/>
      <c r="H118" s="134" t="s">
        <v>1107</v>
      </c>
      <c r="I118" s="137">
        <v>1635.45</v>
      </c>
      <c r="J118" s="138">
        <v>1799</v>
      </c>
      <c r="M118" t="e">
        <f>VLOOKUP(A118,'1_Devices'!F:F,1,FALSE)</f>
        <v>#N/A</v>
      </c>
    </row>
    <row r="119" spans="1:13" ht="43.5" thickBot="1" x14ac:dyDescent="0.3">
      <c r="A119" s="133">
        <v>2002634</v>
      </c>
      <c r="B119" s="134" t="s">
        <v>120</v>
      </c>
      <c r="C119" s="134" t="s">
        <v>1091</v>
      </c>
      <c r="D119" s="134" t="s">
        <v>1182</v>
      </c>
      <c r="E119" s="134" t="s">
        <v>1105</v>
      </c>
      <c r="F119" s="157" t="s">
        <v>1106</v>
      </c>
      <c r="G119" s="136"/>
      <c r="H119" s="134" t="s">
        <v>1107</v>
      </c>
      <c r="I119" s="137">
        <v>1817.27</v>
      </c>
      <c r="J119" s="138">
        <v>1999</v>
      </c>
      <c r="M119">
        <f>VLOOKUP(A119,'1_Devices'!F:F,1,FALSE)</f>
        <v>2002634</v>
      </c>
    </row>
    <row r="120" spans="1:13" ht="43.5" thickBot="1" x14ac:dyDescent="0.3">
      <c r="A120" s="133">
        <v>2002635</v>
      </c>
      <c r="B120" s="134" t="s">
        <v>120</v>
      </c>
      <c r="C120" s="134" t="s">
        <v>1091</v>
      </c>
      <c r="D120" s="134" t="s">
        <v>1183</v>
      </c>
      <c r="E120" s="134" t="s">
        <v>1105</v>
      </c>
      <c r="F120" s="157" t="s">
        <v>1106</v>
      </c>
      <c r="G120" s="136"/>
      <c r="H120" s="134" t="s">
        <v>1107</v>
      </c>
      <c r="I120" s="137">
        <v>1817.27</v>
      </c>
      <c r="J120" s="138">
        <v>1999</v>
      </c>
      <c r="M120" t="e">
        <f>VLOOKUP(A120,'1_Devices'!F:F,1,FALSE)</f>
        <v>#N/A</v>
      </c>
    </row>
    <row r="121" spans="1:13" ht="43.5" thickBot="1" x14ac:dyDescent="0.3">
      <c r="A121" s="133">
        <v>2002636</v>
      </c>
      <c r="B121" s="134" t="s">
        <v>120</v>
      </c>
      <c r="C121" s="134" t="s">
        <v>1091</v>
      </c>
      <c r="D121" s="134" t="s">
        <v>1184</v>
      </c>
      <c r="E121" s="134" t="s">
        <v>1105</v>
      </c>
      <c r="F121" s="157" t="s">
        <v>1106</v>
      </c>
      <c r="G121" s="136"/>
      <c r="H121" s="134" t="s">
        <v>1107</v>
      </c>
      <c r="I121" s="137">
        <v>1817.27</v>
      </c>
      <c r="J121" s="138">
        <v>1999</v>
      </c>
      <c r="M121" t="e">
        <f>VLOOKUP(A121,'1_Devices'!F:F,1,FALSE)</f>
        <v>#N/A</v>
      </c>
    </row>
    <row r="122" spans="1:13" ht="43.5" thickBot="1" x14ac:dyDescent="0.3">
      <c r="A122" s="133">
        <v>2002637</v>
      </c>
      <c r="B122" s="134" t="s">
        <v>120</v>
      </c>
      <c r="C122" s="134" t="s">
        <v>1091</v>
      </c>
      <c r="D122" s="134" t="s">
        <v>1185</v>
      </c>
      <c r="E122" s="134" t="s">
        <v>1105</v>
      </c>
      <c r="F122" s="157" t="s">
        <v>1106</v>
      </c>
      <c r="G122" s="136"/>
      <c r="H122" s="134" t="s">
        <v>1107</v>
      </c>
      <c r="I122" s="137">
        <v>1817.27</v>
      </c>
      <c r="J122" s="138">
        <v>1999</v>
      </c>
      <c r="M122" t="e">
        <f>VLOOKUP(A122,'1_Devices'!F:F,1,FALSE)</f>
        <v>#N/A</v>
      </c>
    </row>
    <row r="123" spans="1:13" ht="43.5" thickBot="1" x14ac:dyDescent="0.3">
      <c r="A123" s="133">
        <v>2002638</v>
      </c>
      <c r="B123" s="134" t="s">
        <v>120</v>
      </c>
      <c r="C123" s="134" t="s">
        <v>1091</v>
      </c>
      <c r="D123" s="134" t="s">
        <v>1186</v>
      </c>
      <c r="E123" s="134" t="s">
        <v>1105</v>
      </c>
      <c r="F123" s="157" t="s">
        <v>1106</v>
      </c>
      <c r="G123" s="136"/>
      <c r="H123" s="134" t="s">
        <v>1107</v>
      </c>
      <c r="I123" s="137">
        <v>2135.4499999999998</v>
      </c>
      <c r="J123" s="138">
        <v>2349</v>
      </c>
      <c r="M123">
        <f>VLOOKUP(A123,'1_Devices'!F:F,1,FALSE)</f>
        <v>2002638</v>
      </c>
    </row>
    <row r="124" spans="1:13" ht="43.5" thickBot="1" x14ac:dyDescent="0.3">
      <c r="A124" s="133">
        <v>2002639</v>
      </c>
      <c r="B124" s="134" t="s">
        <v>120</v>
      </c>
      <c r="C124" s="134" t="s">
        <v>1091</v>
      </c>
      <c r="D124" s="134" t="s">
        <v>1187</v>
      </c>
      <c r="E124" s="134" t="s">
        <v>1105</v>
      </c>
      <c r="F124" s="157" t="s">
        <v>1106</v>
      </c>
      <c r="G124" s="136"/>
      <c r="H124" s="134" t="s">
        <v>1107</v>
      </c>
      <c r="I124" s="137">
        <v>2135.4499999999998</v>
      </c>
      <c r="J124" s="138">
        <v>2349</v>
      </c>
      <c r="M124" t="e">
        <f>VLOOKUP(A124,'1_Devices'!F:F,1,FALSE)</f>
        <v>#N/A</v>
      </c>
    </row>
    <row r="125" spans="1:13" ht="43.5" thickBot="1" x14ac:dyDescent="0.3">
      <c r="A125" s="133">
        <v>2002640</v>
      </c>
      <c r="B125" s="134" t="s">
        <v>120</v>
      </c>
      <c r="C125" s="134" t="s">
        <v>1091</v>
      </c>
      <c r="D125" s="134" t="s">
        <v>1188</v>
      </c>
      <c r="E125" s="134" t="s">
        <v>1105</v>
      </c>
      <c r="F125" s="157" t="s">
        <v>1106</v>
      </c>
      <c r="G125" s="136"/>
      <c r="H125" s="134" t="s">
        <v>1107</v>
      </c>
      <c r="I125" s="137">
        <v>2135.4499999999998</v>
      </c>
      <c r="J125" s="138">
        <v>2349</v>
      </c>
      <c r="M125" t="e">
        <f>VLOOKUP(A125,'1_Devices'!F:F,1,FALSE)</f>
        <v>#N/A</v>
      </c>
    </row>
    <row r="126" spans="1:13" ht="43.5" thickBot="1" x14ac:dyDescent="0.3">
      <c r="A126" s="133">
        <v>2002641</v>
      </c>
      <c r="B126" s="134" t="s">
        <v>120</v>
      </c>
      <c r="C126" s="134" t="s">
        <v>1091</v>
      </c>
      <c r="D126" s="134" t="s">
        <v>1189</v>
      </c>
      <c r="E126" s="134" t="s">
        <v>1105</v>
      </c>
      <c r="F126" s="157" t="s">
        <v>1106</v>
      </c>
      <c r="G126" s="136"/>
      <c r="H126" s="134" t="s">
        <v>1107</v>
      </c>
      <c r="I126" s="137">
        <v>2135.4499999999998</v>
      </c>
      <c r="J126" s="138">
        <v>2349</v>
      </c>
      <c r="M126" t="e">
        <f>VLOOKUP(A126,'1_Devices'!F:F,1,FALSE)</f>
        <v>#N/A</v>
      </c>
    </row>
    <row r="127" spans="1:13" ht="43.5" thickBot="1" x14ac:dyDescent="0.3">
      <c r="A127" s="133">
        <v>2002642</v>
      </c>
      <c r="B127" s="134" t="s">
        <v>120</v>
      </c>
      <c r="C127" s="134" t="s">
        <v>1091</v>
      </c>
      <c r="D127" s="134" t="s">
        <v>1190</v>
      </c>
      <c r="E127" s="134" t="s">
        <v>1105</v>
      </c>
      <c r="F127" s="157" t="s">
        <v>1106</v>
      </c>
      <c r="G127" s="136"/>
      <c r="H127" s="134" t="s">
        <v>1107</v>
      </c>
      <c r="I127" s="137">
        <v>2453.64</v>
      </c>
      <c r="J127" s="138">
        <v>2699</v>
      </c>
      <c r="M127">
        <f>VLOOKUP(A127,'1_Devices'!F:F,1,FALSE)</f>
        <v>2002642</v>
      </c>
    </row>
    <row r="128" spans="1:13" ht="43.5" thickBot="1" x14ac:dyDescent="0.3">
      <c r="A128" s="133">
        <v>2002643</v>
      </c>
      <c r="B128" s="134" t="s">
        <v>120</v>
      </c>
      <c r="C128" s="134" t="s">
        <v>1091</v>
      </c>
      <c r="D128" s="134" t="s">
        <v>1191</v>
      </c>
      <c r="E128" s="134" t="s">
        <v>1105</v>
      </c>
      <c r="F128" s="157" t="s">
        <v>1106</v>
      </c>
      <c r="G128" s="136"/>
      <c r="H128" s="134" t="s">
        <v>1107</v>
      </c>
      <c r="I128" s="137">
        <v>2453.64</v>
      </c>
      <c r="J128" s="138">
        <v>2699</v>
      </c>
      <c r="M128" t="e">
        <f>VLOOKUP(A128,'1_Devices'!F:F,1,FALSE)</f>
        <v>#N/A</v>
      </c>
    </row>
    <row r="129" spans="1:13" ht="43.5" thickBot="1" x14ac:dyDescent="0.3">
      <c r="A129" s="133">
        <v>2002644</v>
      </c>
      <c r="B129" s="134" t="s">
        <v>120</v>
      </c>
      <c r="C129" s="134" t="s">
        <v>1091</v>
      </c>
      <c r="D129" s="134" t="s">
        <v>1192</v>
      </c>
      <c r="E129" s="134" t="s">
        <v>1105</v>
      </c>
      <c r="F129" s="157" t="s">
        <v>1106</v>
      </c>
      <c r="G129" s="136"/>
      <c r="H129" s="134" t="s">
        <v>1107</v>
      </c>
      <c r="I129" s="137">
        <v>2453.64</v>
      </c>
      <c r="J129" s="138">
        <v>2699</v>
      </c>
      <c r="M129" t="e">
        <f>VLOOKUP(A129,'1_Devices'!F:F,1,FALSE)</f>
        <v>#N/A</v>
      </c>
    </row>
    <row r="130" spans="1:13" ht="43.5" thickBot="1" x14ac:dyDescent="0.3">
      <c r="A130" s="133">
        <v>2002645</v>
      </c>
      <c r="B130" s="134" t="s">
        <v>120</v>
      </c>
      <c r="C130" s="134" t="s">
        <v>1091</v>
      </c>
      <c r="D130" s="134" t="s">
        <v>1193</v>
      </c>
      <c r="E130" s="134" t="s">
        <v>1105</v>
      </c>
      <c r="F130" s="157" t="s">
        <v>1106</v>
      </c>
      <c r="G130" s="136"/>
      <c r="H130" s="134" t="s">
        <v>1107</v>
      </c>
      <c r="I130" s="137">
        <v>2453.64</v>
      </c>
      <c r="J130" s="138">
        <v>2699</v>
      </c>
      <c r="M130" t="e">
        <f>VLOOKUP(A130,'1_Devices'!F:F,1,FALSE)</f>
        <v>#N/A</v>
      </c>
    </row>
    <row r="131" spans="1:13" ht="43.5" thickBot="1" x14ac:dyDescent="0.3">
      <c r="A131" s="133">
        <v>2002646</v>
      </c>
      <c r="B131" s="134" t="s">
        <v>120</v>
      </c>
      <c r="C131" s="134" t="s">
        <v>1092</v>
      </c>
      <c r="D131" s="134" t="s">
        <v>1182</v>
      </c>
      <c r="E131" s="134" t="s">
        <v>1105</v>
      </c>
      <c r="F131" s="157" t="s">
        <v>1106</v>
      </c>
      <c r="G131" s="136"/>
      <c r="H131" s="134" t="s">
        <v>1107</v>
      </c>
      <c r="I131" s="137">
        <v>1953.64</v>
      </c>
      <c r="J131" s="138">
        <v>2149</v>
      </c>
      <c r="M131">
        <f>VLOOKUP(A131,'1_Devices'!F:F,1,FALSE)</f>
        <v>2002646</v>
      </c>
    </row>
    <row r="132" spans="1:13" ht="43.5" thickBot="1" x14ac:dyDescent="0.3">
      <c r="A132" s="133">
        <v>2002647</v>
      </c>
      <c r="B132" s="134" t="s">
        <v>120</v>
      </c>
      <c r="C132" s="134" t="s">
        <v>1092</v>
      </c>
      <c r="D132" s="134" t="s">
        <v>1183</v>
      </c>
      <c r="E132" s="134" t="s">
        <v>1105</v>
      </c>
      <c r="F132" s="157" t="s">
        <v>1106</v>
      </c>
      <c r="G132" s="136"/>
      <c r="H132" s="134" t="s">
        <v>1107</v>
      </c>
      <c r="I132" s="137">
        <v>1953.64</v>
      </c>
      <c r="J132" s="138">
        <v>2149</v>
      </c>
      <c r="M132" t="e">
        <f>VLOOKUP(A132,'1_Devices'!F:F,1,FALSE)</f>
        <v>#N/A</v>
      </c>
    </row>
    <row r="133" spans="1:13" ht="43.5" thickBot="1" x14ac:dyDescent="0.3">
      <c r="A133" s="133">
        <v>2002648</v>
      </c>
      <c r="B133" s="134" t="s">
        <v>120</v>
      </c>
      <c r="C133" s="134" t="s">
        <v>1092</v>
      </c>
      <c r="D133" s="134" t="s">
        <v>1184</v>
      </c>
      <c r="E133" s="134" t="s">
        <v>1105</v>
      </c>
      <c r="F133" s="157" t="s">
        <v>1106</v>
      </c>
      <c r="G133" s="136"/>
      <c r="H133" s="134" t="s">
        <v>1107</v>
      </c>
      <c r="I133" s="137">
        <v>1953.64</v>
      </c>
      <c r="J133" s="138">
        <v>2149</v>
      </c>
      <c r="M133" t="e">
        <f>VLOOKUP(A133,'1_Devices'!F:F,1,FALSE)</f>
        <v>#N/A</v>
      </c>
    </row>
    <row r="134" spans="1:13" ht="43.5" thickBot="1" x14ac:dyDescent="0.3">
      <c r="A134" s="133">
        <v>2002649</v>
      </c>
      <c r="B134" s="134" t="s">
        <v>120</v>
      </c>
      <c r="C134" s="134" t="s">
        <v>1092</v>
      </c>
      <c r="D134" s="134" t="s">
        <v>1185</v>
      </c>
      <c r="E134" s="134" t="s">
        <v>1105</v>
      </c>
      <c r="F134" s="157" t="s">
        <v>1106</v>
      </c>
      <c r="G134" s="136"/>
      <c r="H134" s="134" t="s">
        <v>1107</v>
      </c>
      <c r="I134" s="137">
        <v>1953.64</v>
      </c>
      <c r="J134" s="138">
        <v>2149</v>
      </c>
      <c r="M134" t="e">
        <f>VLOOKUP(A134,'1_Devices'!F:F,1,FALSE)</f>
        <v>#N/A</v>
      </c>
    </row>
    <row r="135" spans="1:13" ht="43.5" thickBot="1" x14ac:dyDescent="0.3">
      <c r="A135" s="133">
        <v>2002650</v>
      </c>
      <c r="B135" s="134" t="s">
        <v>120</v>
      </c>
      <c r="C135" s="134" t="s">
        <v>1092</v>
      </c>
      <c r="D135" s="134" t="s">
        <v>1186</v>
      </c>
      <c r="E135" s="134" t="s">
        <v>1105</v>
      </c>
      <c r="F135" s="157" t="s">
        <v>1106</v>
      </c>
      <c r="G135" s="136"/>
      <c r="H135" s="134" t="s">
        <v>1107</v>
      </c>
      <c r="I135" s="137">
        <v>2271.8200000000002</v>
      </c>
      <c r="J135" s="138">
        <v>2499</v>
      </c>
      <c r="M135">
        <f>VLOOKUP(A135,'1_Devices'!F:F,1,FALSE)</f>
        <v>2002650</v>
      </c>
    </row>
    <row r="136" spans="1:13" ht="43.5" thickBot="1" x14ac:dyDescent="0.3">
      <c r="A136" s="133">
        <v>2002651</v>
      </c>
      <c r="B136" s="134" t="s">
        <v>120</v>
      </c>
      <c r="C136" s="134" t="s">
        <v>1092</v>
      </c>
      <c r="D136" s="134" t="s">
        <v>1187</v>
      </c>
      <c r="E136" s="134" t="s">
        <v>1105</v>
      </c>
      <c r="F136" s="157" t="s">
        <v>1106</v>
      </c>
      <c r="G136" s="136"/>
      <c r="H136" s="134" t="s">
        <v>1107</v>
      </c>
      <c r="I136" s="137">
        <v>2271.8200000000002</v>
      </c>
      <c r="J136" s="138">
        <v>2499</v>
      </c>
      <c r="M136" t="e">
        <f>VLOOKUP(A136,'1_Devices'!F:F,1,FALSE)</f>
        <v>#N/A</v>
      </c>
    </row>
    <row r="137" spans="1:13" ht="43.5" thickBot="1" x14ac:dyDescent="0.3">
      <c r="A137" s="133">
        <v>2002652</v>
      </c>
      <c r="B137" s="134" t="s">
        <v>120</v>
      </c>
      <c r="C137" s="134" t="s">
        <v>1092</v>
      </c>
      <c r="D137" s="134" t="s">
        <v>1188</v>
      </c>
      <c r="E137" s="134" t="s">
        <v>1105</v>
      </c>
      <c r="F137" s="157" t="s">
        <v>1106</v>
      </c>
      <c r="G137" s="136"/>
      <c r="H137" s="134" t="s">
        <v>1107</v>
      </c>
      <c r="I137" s="137">
        <v>2271.8200000000002</v>
      </c>
      <c r="J137" s="138">
        <v>2499</v>
      </c>
      <c r="M137" t="e">
        <f>VLOOKUP(A137,'1_Devices'!F:F,1,FALSE)</f>
        <v>#N/A</v>
      </c>
    </row>
    <row r="138" spans="1:13" ht="43.5" thickBot="1" x14ac:dyDescent="0.3">
      <c r="A138" s="133">
        <v>2002653</v>
      </c>
      <c r="B138" s="134" t="s">
        <v>120</v>
      </c>
      <c r="C138" s="134" t="s">
        <v>1092</v>
      </c>
      <c r="D138" s="134" t="s">
        <v>1189</v>
      </c>
      <c r="E138" s="134" t="s">
        <v>1105</v>
      </c>
      <c r="F138" s="157" t="s">
        <v>1106</v>
      </c>
      <c r="G138" s="136"/>
      <c r="H138" s="134" t="s">
        <v>1107</v>
      </c>
      <c r="I138" s="137">
        <v>2271.8200000000002</v>
      </c>
      <c r="J138" s="138">
        <v>2499</v>
      </c>
      <c r="M138" t="e">
        <f>VLOOKUP(A138,'1_Devices'!F:F,1,FALSE)</f>
        <v>#N/A</v>
      </c>
    </row>
    <row r="139" spans="1:13" ht="43.5" thickBot="1" x14ac:dyDescent="0.3">
      <c r="A139" s="133">
        <v>2002654</v>
      </c>
      <c r="B139" s="134" t="s">
        <v>120</v>
      </c>
      <c r="C139" s="134" t="s">
        <v>1092</v>
      </c>
      <c r="D139" s="134" t="s">
        <v>1190</v>
      </c>
      <c r="E139" s="134" t="s">
        <v>1105</v>
      </c>
      <c r="F139" s="157" t="s">
        <v>1106</v>
      </c>
      <c r="G139" s="136"/>
      <c r="H139" s="134" t="s">
        <v>1107</v>
      </c>
      <c r="I139" s="137">
        <v>2590</v>
      </c>
      <c r="J139" s="138">
        <v>2849</v>
      </c>
      <c r="M139">
        <f>VLOOKUP(A139,'1_Devices'!F:F,1,FALSE)</f>
        <v>2002654</v>
      </c>
    </row>
    <row r="140" spans="1:13" ht="43.5" thickBot="1" x14ac:dyDescent="0.3">
      <c r="A140" s="133">
        <v>2002655</v>
      </c>
      <c r="B140" s="134" t="s">
        <v>120</v>
      </c>
      <c r="C140" s="134" t="s">
        <v>1092</v>
      </c>
      <c r="D140" s="134" t="s">
        <v>1191</v>
      </c>
      <c r="E140" s="134" t="s">
        <v>1105</v>
      </c>
      <c r="F140" s="157" t="s">
        <v>1106</v>
      </c>
      <c r="G140" s="136"/>
      <c r="H140" s="134" t="s">
        <v>1107</v>
      </c>
      <c r="I140" s="137">
        <v>2590</v>
      </c>
      <c r="J140" s="138">
        <v>2849</v>
      </c>
      <c r="M140" t="e">
        <f>VLOOKUP(A140,'1_Devices'!F:F,1,FALSE)</f>
        <v>#N/A</v>
      </c>
    </row>
    <row r="141" spans="1:13" ht="43.5" thickBot="1" x14ac:dyDescent="0.3">
      <c r="A141" s="133">
        <v>2002656</v>
      </c>
      <c r="B141" s="134" t="s">
        <v>120</v>
      </c>
      <c r="C141" s="134" t="s">
        <v>1092</v>
      </c>
      <c r="D141" s="134" t="s">
        <v>1192</v>
      </c>
      <c r="E141" s="134" t="s">
        <v>1105</v>
      </c>
      <c r="F141" s="157" t="s">
        <v>1106</v>
      </c>
      <c r="G141" s="136"/>
      <c r="H141" s="134" t="s">
        <v>1107</v>
      </c>
      <c r="I141" s="137">
        <v>2590</v>
      </c>
      <c r="J141" s="138">
        <v>2849</v>
      </c>
      <c r="M141" t="e">
        <f>VLOOKUP(A141,'1_Devices'!F:F,1,FALSE)</f>
        <v>#N/A</v>
      </c>
    </row>
    <row r="142" spans="1:13" ht="43.5" thickBot="1" x14ac:dyDescent="0.3">
      <c r="A142" s="145">
        <v>2002657</v>
      </c>
      <c r="B142" s="146" t="s">
        <v>120</v>
      </c>
      <c r="C142" s="146" t="s">
        <v>1092</v>
      </c>
      <c r="D142" s="146" t="s">
        <v>1193</v>
      </c>
      <c r="E142" s="146" t="s">
        <v>1105</v>
      </c>
      <c r="F142" s="168" t="s">
        <v>1106</v>
      </c>
      <c r="G142" s="148"/>
      <c r="H142" s="146" t="s">
        <v>1107</v>
      </c>
      <c r="I142" s="149">
        <v>2590</v>
      </c>
      <c r="J142" s="150">
        <v>2849</v>
      </c>
      <c r="M142" t="e">
        <f>VLOOKUP(A142,'1_Devices'!F:F,1,FALSE)</f>
        <v>#N/A</v>
      </c>
    </row>
    <row r="143" spans="1:13" ht="16.5" thickTop="1" thickBot="1" x14ac:dyDescent="0.3">
      <c r="M143" t="e">
        <f>VLOOKUP(A143,'1_Devices'!F:F,1,FALSE)</f>
        <v>#N/A</v>
      </c>
    </row>
    <row r="144" spans="1:13" ht="29.25" thickBot="1" x14ac:dyDescent="0.3">
      <c r="A144" s="140">
        <v>2002600</v>
      </c>
      <c r="B144" s="141" t="s">
        <v>120</v>
      </c>
      <c r="C144" s="141" t="s">
        <v>1089</v>
      </c>
      <c r="D144" s="141" t="s">
        <v>233</v>
      </c>
      <c r="E144" s="141" t="s">
        <v>1105</v>
      </c>
      <c r="F144" s="167" t="s">
        <v>1106</v>
      </c>
      <c r="G144" s="142"/>
      <c r="H144" s="141" t="s">
        <v>1107</v>
      </c>
      <c r="I144" s="143">
        <v>1271.82</v>
      </c>
      <c r="J144" s="144">
        <v>1399</v>
      </c>
      <c r="M144">
        <f>VLOOKUP(A144,'1_Devices'!F:F,1,FALSE)</f>
        <v>2002600</v>
      </c>
    </row>
    <row r="145" spans="1:13" ht="29.25" thickBot="1" x14ac:dyDescent="0.3">
      <c r="A145" s="133">
        <v>2002601</v>
      </c>
      <c r="B145" s="134" t="s">
        <v>120</v>
      </c>
      <c r="C145" s="134" t="s">
        <v>1089</v>
      </c>
      <c r="D145" s="134" t="s">
        <v>1194</v>
      </c>
      <c r="E145" s="134" t="s">
        <v>1105</v>
      </c>
      <c r="F145" s="157" t="s">
        <v>1106</v>
      </c>
      <c r="G145" s="136"/>
      <c r="H145" s="134" t="s">
        <v>1107</v>
      </c>
      <c r="I145" s="137">
        <v>1271.82</v>
      </c>
      <c r="J145" s="138">
        <v>1399</v>
      </c>
      <c r="M145" t="e">
        <f>VLOOKUP(A145,'1_Devices'!F:F,1,FALSE)</f>
        <v>#N/A</v>
      </c>
    </row>
    <row r="146" spans="1:13" ht="29.25" thickBot="1" x14ac:dyDescent="0.3">
      <c r="A146" s="133">
        <v>2002602</v>
      </c>
      <c r="B146" s="134" t="s">
        <v>120</v>
      </c>
      <c r="C146" s="134" t="s">
        <v>1089</v>
      </c>
      <c r="D146" s="134" t="s">
        <v>1195</v>
      </c>
      <c r="E146" s="134" t="s">
        <v>1105</v>
      </c>
      <c r="F146" s="157" t="s">
        <v>1106</v>
      </c>
      <c r="G146" s="136"/>
      <c r="H146" s="134" t="s">
        <v>1107</v>
      </c>
      <c r="I146" s="137">
        <v>1271.82</v>
      </c>
      <c r="J146" s="138">
        <v>1399</v>
      </c>
      <c r="M146" t="e">
        <f>VLOOKUP(A146,'1_Devices'!F:F,1,FALSE)</f>
        <v>#N/A</v>
      </c>
    </row>
    <row r="147" spans="1:13" ht="43.5" thickBot="1" x14ac:dyDescent="0.3">
      <c r="A147" s="133">
        <v>2002603</v>
      </c>
      <c r="B147" s="134" t="s">
        <v>120</v>
      </c>
      <c r="C147" s="134" t="s">
        <v>1089</v>
      </c>
      <c r="D147" s="134" t="s">
        <v>1196</v>
      </c>
      <c r="E147" s="134" t="s">
        <v>1105</v>
      </c>
      <c r="F147" s="157" t="s">
        <v>1106</v>
      </c>
      <c r="G147" s="136"/>
      <c r="H147" s="134" t="s">
        <v>1107</v>
      </c>
      <c r="I147" s="137">
        <v>1271.82</v>
      </c>
      <c r="J147" s="138">
        <v>1399</v>
      </c>
      <c r="M147" t="e">
        <f>VLOOKUP(A147,'1_Devices'!F:F,1,FALSE)</f>
        <v>#N/A</v>
      </c>
    </row>
    <row r="148" spans="1:13" ht="29.25" thickBot="1" x14ac:dyDescent="0.3">
      <c r="A148" s="133">
        <v>2002604</v>
      </c>
      <c r="B148" s="134" t="s">
        <v>120</v>
      </c>
      <c r="C148" s="134" t="s">
        <v>1089</v>
      </c>
      <c r="D148" s="134" t="s">
        <v>1197</v>
      </c>
      <c r="E148" s="134" t="s">
        <v>1105</v>
      </c>
      <c r="F148" s="157" t="s">
        <v>1106</v>
      </c>
      <c r="G148" s="136"/>
      <c r="H148" s="134" t="s">
        <v>1107</v>
      </c>
      <c r="I148" s="137">
        <v>1271.82</v>
      </c>
      <c r="J148" s="138">
        <v>1399</v>
      </c>
      <c r="M148" t="e">
        <f>VLOOKUP(A148,'1_Devices'!F:F,1,FALSE)</f>
        <v>#N/A</v>
      </c>
    </row>
    <row r="149" spans="1:13" ht="29.25" thickBot="1" x14ac:dyDescent="0.3">
      <c r="A149" s="133">
        <v>2002605</v>
      </c>
      <c r="B149" s="134" t="s">
        <v>120</v>
      </c>
      <c r="C149" s="134" t="s">
        <v>1089</v>
      </c>
      <c r="D149" s="134" t="s">
        <v>240</v>
      </c>
      <c r="E149" s="134" t="s">
        <v>1105</v>
      </c>
      <c r="F149" s="157" t="s">
        <v>1106</v>
      </c>
      <c r="G149" s="136"/>
      <c r="H149" s="134" t="s">
        <v>1107</v>
      </c>
      <c r="I149" s="137">
        <v>1453.64</v>
      </c>
      <c r="J149" s="138">
        <v>1599</v>
      </c>
      <c r="M149">
        <f>VLOOKUP(A149,'1_Devices'!F:F,1,FALSE)</f>
        <v>2002605</v>
      </c>
    </row>
    <row r="150" spans="1:13" ht="29.25" thickBot="1" x14ac:dyDescent="0.3">
      <c r="A150" s="133">
        <v>2002606</v>
      </c>
      <c r="B150" s="134" t="s">
        <v>120</v>
      </c>
      <c r="C150" s="134" t="s">
        <v>1089</v>
      </c>
      <c r="D150" s="134" t="s">
        <v>1198</v>
      </c>
      <c r="E150" s="134" t="s">
        <v>1105</v>
      </c>
      <c r="F150" s="157" t="s">
        <v>1106</v>
      </c>
      <c r="G150" s="136"/>
      <c r="H150" s="134" t="s">
        <v>1107</v>
      </c>
      <c r="I150" s="137">
        <v>1453.64</v>
      </c>
      <c r="J150" s="138">
        <v>1599</v>
      </c>
      <c r="M150" t="e">
        <f>VLOOKUP(A150,'1_Devices'!F:F,1,FALSE)</f>
        <v>#N/A</v>
      </c>
    </row>
    <row r="151" spans="1:13" ht="29.25" thickBot="1" x14ac:dyDescent="0.3">
      <c r="A151" s="133">
        <v>2002607</v>
      </c>
      <c r="B151" s="134" t="s">
        <v>120</v>
      </c>
      <c r="C151" s="134" t="s">
        <v>1089</v>
      </c>
      <c r="D151" s="134" t="s">
        <v>1144</v>
      </c>
      <c r="E151" s="134" t="s">
        <v>1105</v>
      </c>
      <c r="F151" s="157" t="s">
        <v>1106</v>
      </c>
      <c r="G151" s="136"/>
      <c r="H151" s="134" t="s">
        <v>1107</v>
      </c>
      <c r="I151" s="137">
        <v>1453.64</v>
      </c>
      <c r="J151" s="138">
        <v>1599</v>
      </c>
      <c r="M151" t="e">
        <f>VLOOKUP(A151,'1_Devices'!F:F,1,FALSE)</f>
        <v>#N/A</v>
      </c>
    </row>
    <row r="152" spans="1:13" ht="43.5" thickBot="1" x14ac:dyDescent="0.3">
      <c r="A152" s="133">
        <v>2002608</v>
      </c>
      <c r="B152" s="134" t="s">
        <v>120</v>
      </c>
      <c r="C152" s="134" t="s">
        <v>1089</v>
      </c>
      <c r="D152" s="134" t="s">
        <v>1199</v>
      </c>
      <c r="E152" s="134" t="s">
        <v>1105</v>
      </c>
      <c r="F152" s="157" t="s">
        <v>1106</v>
      </c>
      <c r="G152" s="136"/>
      <c r="H152" s="134" t="s">
        <v>1107</v>
      </c>
      <c r="I152" s="137">
        <v>1453.64</v>
      </c>
      <c r="J152" s="138">
        <v>1599</v>
      </c>
      <c r="M152" t="e">
        <f>VLOOKUP(A152,'1_Devices'!F:F,1,FALSE)</f>
        <v>#N/A</v>
      </c>
    </row>
    <row r="153" spans="1:13" ht="29.25" thickBot="1" x14ac:dyDescent="0.3">
      <c r="A153" s="133">
        <v>2002609</v>
      </c>
      <c r="B153" s="134" t="s">
        <v>120</v>
      </c>
      <c r="C153" s="134" t="s">
        <v>1089</v>
      </c>
      <c r="D153" s="134" t="s">
        <v>1200</v>
      </c>
      <c r="E153" s="134" t="s">
        <v>1105</v>
      </c>
      <c r="F153" s="157" t="s">
        <v>1106</v>
      </c>
      <c r="G153" s="136"/>
      <c r="H153" s="134" t="s">
        <v>1107</v>
      </c>
      <c r="I153" s="137">
        <v>1453.64</v>
      </c>
      <c r="J153" s="138">
        <v>1599</v>
      </c>
      <c r="M153" t="e">
        <f>VLOOKUP(A153,'1_Devices'!F:F,1,FALSE)</f>
        <v>#N/A</v>
      </c>
    </row>
    <row r="154" spans="1:13" ht="29.25" thickBot="1" x14ac:dyDescent="0.3">
      <c r="A154" s="133">
        <v>2002610</v>
      </c>
      <c r="B154" s="134" t="s">
        <v>120</v>
      </c>
      <c r="C154" s="134" t="s">
        <v>1089</v>
      </c>
      <c r="D154" s="134" t="s">
        <v>241</v>
      </c>
      <c r="E154" s="134" t="s">
        <v>1105</v>
      </c>
      <c r="F154" s="157" t="s">
        <v>1106</v>
      </c>
      <c r="G154" s="136"/>
      <c r="H154" s="134" t="s">
        <v>1107</v>
      </c>
      <c r="I154" s="137">
        <v>1771.82</v>
      </c>
      <c r="J154" s="138">
        <v>1949</v>
      </c>
      <c r="M154">
        <f>VLOOKUP(A154,'1_Devices'!F:F,1,FALSE)</f>
        <v>2002610</v>
      </c>
    </row>
    <row r="155" spans="1:13" ht="29.25" thickBot="1" x14ac:dyDescent="0.3">
      <c r="A155" s="133">
        <v>2002611</v>
      </c>
      <c r="B155" s="134" t="s">
        <v>120</v>
      </c>
      <c r="C155" s="134" t="s">
        <v>1089</v>
      </c>
      <c r="D155" s="134" t="s">
        <v>1201</v>
      </c>
      <c r="E155" s="134" t="s">
        <v>1105</v>
      </c>
      <c r="F155" s="157" t="s">
        <v>1106</v>
      </c>
      <c r="G155" s="136"/>
      <c r="H155" s="134" t="s">
        <v>1107</v>
      </c>
      <c r="I155" s="137">
        <v>1771.82</v>
      </c>
      <c r="J155" s="138">
        <v>1949</v>
      </c>
      <c r="M155" t="e">
        <f>VLOOKUP(A155,'1_Devices'!F:F,1,FALSE)</f>
        <v>#N/A</v>
      </c>
    </row>
    <row r="156" spans="1:13" ht="29.25" thickBot="1" x14ac:dyDescent="0.3">
      <c r="A156" s="133">
        <v>2002612</v>
      </c>
      <c r="B156" s="134" t="s">
        <v>120</v>
      </c>
      <c r="C156" s="134" t="s">
        <v>1089</v>
      </c>
      <c r="D156" s="134" t="s">
        <v>1146</v>
      </c>
      <c r="E156" s="134" t="s">
        <v>1105</v>
      </c>
      <c r="F156" s="157" t="s">
        <v>1106</v>
      </c>
      <c r="G156" s="136"/>
      <c r="H156" s="134" t="s">
        <v>1107</v>
      </c>
      <c r="I156" s="137">
        <v>1771.82</v>
      </c>
      <c r="J156" s="138">
        <v>1949</v>
      </c>
      <c r="M156" t="e">
        <f>VLOOKUP(A156,'1_Devices'!F:F,1,FALSE)</f>
        <v>#N/A</v>
      </c>
    </row>
    <row r="157" spans="1:13" ht="43.5" thickBot="1" x14ac:dyDescent="0.3">
      <c r="A157" s="133">
        <v>2002613</v>
      </c>
      <c r="B157" s="134" t="s">
        <v>120</v>
      </c>
      <c r="C157" s="134" t="s">
        <v>1089</v>
      </c>
      <c r="D157" s="134" t="s">
        <v>1202</v>
      </c>
      <c r="E157" s="134" t="s">
        <v>1105</v>
      </c>
      <c r="F157" s="157" t="s">
        <v>1106</v>
      </c>
      <c r="G157" s="136"/>
      <c r="H157" s="134" t="s">
        <v>1107</v>
      </c>
      <c r="I157" s="137">
        <v>1771.82</v>
      </c>
      <c r="J157" s="138">
        <v>1949</v>
      </c>
      <c r="M157" t="e">
        <f>VLOOKUP(A157,'1_Devices'!F:F,1,FALSE)</f>
        <v>#N/A</v>
      </c>
    </row>
    <row r="158" spans="1:13" ht="29.25" thickBot="1" x14ac:dyDescent="0.3">
      <c r="A158" s="133">
        <v>2002614</v>
      </c>
      <c r="B158" s="134" t="s">
        <v>120</v>
      </c>
      <c r="C158" s="134" t="s">
        <v>1089</v>
      </c>
      <c r="D158" s="134" t="s">
        <v>1203</v>
      </c>
      <c r="E158" s="134" t="s">
        <v>1105</v>
      </c>
      <c r="F158" s="157" t="s">
        <v>1106</v>
      </c>
      <c r="G158" s="136"/>
      <c r="H158" s="134" t="s">
        <v>1107</v>
      </c>
      <c r="I158" s="137">
        <v>1771.82</v>
      </c>
      <c r="J158" s="138">
        <v>1949</v>
      </c>
      <c r="M158" t="e">
        <f>VLOOKUP(A158,'1_Devices'!F:F,1,FALSE)</f>
        <v>#N/A</v>
      </c>
    </row>
    <row r="159" spans="1:13" ht="29.25" thickBot="1" x14ac:dyDescent="0.3">
      <c r="A159" s="133">
        <v>2002615</v>
      </c>
      <c r="B159" s="134" t="s">
        <v>120</v>
      </c>
      <c r="C159" s="134" t="s">
        <v>1090</v>
      </c>
      <c r="D159" s="134" t="s">
        <v>233</v>
      </c>
      <c r="E159" s="134" t="s">
        <v>1105</v>
      </c>
      <c r="F159" s="157" t="s">
        <v>1106</v>
      </c>
      <c r="G159" s="136"/>
      <c r="H159" s="134" t="s">
        <v>1107</v>
      </c>
      <c r="I159" s="137">
        <v>1453.64</v>
      </c>
      <c r="J159" s="138">
        <v>1599</v>
      </c>
      <c r="M159">
        <f>VLOOKUP(A159,'1_Devices'!F:F,1,FALSE)</f>
        <v>2002615</v>
      </c>
    </row>
    <row r="160" spans="1:13" ht="29.25" thickBot="1" x14ac:dyDescent="0.3">
      <c r="A160" s="133">
        <v>2002616</v>
      </c>
      <c r="B160" s="134" t="s">
        <v>120</v>
      </c>
      <c r="C160" s="134" t="s">
        <v>1090</v>
      </c>
      <c r="D160" s="134" t="s">
        <v>1194</v>
      </c>
      <c r="E160" s="134" t="s">
        <v>1105</v>
      </c>
      <c r="F160" s="157" t="s">
        <v>1106</v>
      </c>
      <c r="G160" s="136"/>
      <c r="H160" s="134" t="s">
        <v>1107</v>
      </c>
      <c r="I160" s="137">
        <v>1453.64</v>
      </c>
      <c r="J160" s="138">
        <v>1599</v>
      </c>
      <c r="M160" t="e">
        <f>VLOOKUP(A160,'1_Devices'!F:F,1,FALSE)</f>
        <v>#N/A</v>
      </c>
    </row>
    <row r="161" spans="1:13" ht="29.25" thickBot="1" x14ac:dyDescent="0.3">
      <c r="A161" s="133">
        <v>2002617</v>
      </c>
      <c r="B161" s="134" t="s">
        <v>120</v>
      </c>
      <c r="C161" s="134" t="s">
        <v>1090</v>
      </c>
      <c r="D161" s="134" t="s">
        <v>1195</v>
      </c>
      <c r="E161" s="134" t="s">
        <v>1105</v>
      </c>
      <c r="F161" s="157" t="s">
        <v>1106</v>
      </c>
      <c r="G161" s="136"/>
      <c r="H161" s="134" t="s">
        <v>1107</v>
      </c>
      <c r="I161" s="137">
        <v>1453.64</v>
      </c>
      <c r="J161" s="138">
        <v>1599</v>
      </c>
      <c r="M161" t="e">
        <f>VLOOKUP(A161,'1_Devices'!F:F,1,FALSE)</f>
        <v>#N/A</v>
      </c>
    </row>
    <row r="162" spans="1:13" ht="43.5" thickBot="1" x14ac:dyDescent="0.3">
      <c r="A162" s="133">
        <v>2002618</v>
      </c>
      <c r="B162" s="134" t="s">
        <v>120</v>
      </c>
      <c r="C162" s="134" t="s">
        <v>1090</v>
      </c>
      <c r="D162" s="134" t="s">
        <v>1196</v>
      </c>
      <c r="E162" s="134" t="s">
        <v>1105</v>
      </c>
      <c r="F162" s="157" t="s">
        <v>1106</v>
      </c>
      <c r="G162" s="136"/>
      <c r="H162" s="134" t="s">
        <v>1107</v>
      </c>
      <c r="I162" s="137">
        <v>1453.64</v>
      </c>
      <c r="J162" s="138">
        <v>1599</v>
      </c>
      <c r="M162" t="e">
        <f>VLOOKUP(A162,'1_Devices'!F:F,1,FALSE)</f>
        <v>#N/A</v>
      </c>
    </row>
    <row r="163" spans="1:13" ht="29.25" thickBot="1" x14ac:dyDescent="0.3">
      <c r="A163" s="133">
        <v>2002619</v>
      </c>
      <c r="B163" s="134" t="s">
        <v>120</v>
      </c>
      <c r="C163" s="134" t="s">
        <v>1090</v>
      </c>
      <c r="D163" s="134" t="s">
        <v>1197</v>
      </c>
      <c r="E163" s="134" t="s">
        <v>1105</v>
      </c>
      <c r="F163" s="157" t="s">
        <v>1106</v>
      </c>
      <c r="G163" s="136"/>
      <c r="H163" s="134" t="s">
        <v>1107</v>
      </c>
      <c r="I163" s="137">
        <v>1453.64</v>
      </c>
      <c r="J163" s="138">
        <v>1599</v>
      </c>
      <c r="M163" t="e">
        <f>VLOOKUP(A163,'1_Devices'!F:F,1,FALSE)</f>
        <v>#N/A</v>
      </c>
    </row>
    <row r="164" spans="1:13" ht="29.25" thickBot="1" x14ac:dyDescent="0.3">
      <c r="A164" s="133">
        <v>2002620</v>
      </c>
      <c r="B164" s="134" t="s">
        <v>120</v>
      </c>
      <c r="C164" s="134" t="s">
        <v>1090</v>
      </c>
      <c r="D164" s="134" t="s">
        <v>240</v>
      </c>
      <c r="E164" s="134" t="s">
        <v>1105</v>
      </c>
      <c r="F164" s="157" t="s">
        <v>1106</v>
      </c>
      <c r="G164" s="136"/>
      <c r="H164" s="134" t="s">
        <v>1107</v>
      </c>
      <c r="I164" s="137">
        <v>1635.45</v>
      </c>
      <c r="J164" s="138">
        <v>1799</v>
      </c>
      <c r="M164">
        <f>VLOOKUP(A164,'1_Devices'!F:F,1,FALSE)</f>
        <v>2002620</v>
      </c>
    </row>
    <row r="165" spans="1:13" ht="29.25" thickBot="1" x14ac:dyDescent="0.3">
      <c r="A165" s="133">
        <v>2002621</v>
      </c>
      <c r="B165" s="134" t="s">
        <v>120</v>
      </c>
      <c r="C165" s="134" t="s">
        <v>1090</v>
      </c>
      <c r="D165" s="134" t="s">
        <v>1198</v>
      </c>
      <c r="E165" s="134" t="s">
        <v>1105</v>
      </c>
      <c r="F165" s="157" t="s">
        <v>1106</v>
      </c>
      <c r="G165" s="136"/>
      <c r="H165" s="134" t="s">
        <v>1107</v>
      </c>
      <c r="I165" s="137">
        <v>1635.45</v>
      </c>
      <c r="J165" s="138">
        <v>1799</v>
      </c>
      <c r="M165" t="e">
        <f>VLOOKUP(A165,'1_Devices'!F:F,1,FALSE)</f>
        <v>#N/A</v>
      </c>
    </row>
    <row r="166" spans="1:13" ht="29.25" thickBot="1" x14ac:dyDescent="0.3">
      <c r="A166" s="133">
        <v>2002622</v>
      </c>
      <c r="B166" s="134" t="s">
        <v>120</v>
      </c>
      <c r="C166" s="134" t="s">
        <v>1090</v>
      </c>
      <c r="D166" s="134" t="s">
        <v>1144</v>
      </c>
      <c r="E166" s="134" t="s">
        <v>1105</v>
      </c>
      <c r="F166" s="157" t="s">
        <v>1106</v>
      </c>
      <c r="G166" s="136"/>
      <c r="H166" s="134" t="s">
        <v>1107</v>
      </c>
      <c r="I166" s="137">
        <v>1635.45</v>
      </c>
      <c r="J166" s="138">
        <v>1799</v>
      </c>
      <c r="M166" t="e">
        <f>VLOOKUP(A166,'1_Devices'!F:F,1,FALSE)</f>
        <v>#N/A</v>
      </c>
    </row>
    <row r="167" spans="1:13" ht="43.5" thickBot="1" x14ac:dyDescent="0.3">
      <c r="A167" s="133">
        <v>2002623</v>
      </c>
      <c r="B167" s="134" t="s">
        <v>120</v>
      </c>
      <c r="C167" s="134" t="s">
        <v>1090</v>
      </c>
      <c r="D167" s="134" t="s">
        <v>1199</v>
      </c>
      <c r="E167" s="134" t="s">
        <v>1105</v>
      </c>
      <c r="F167" s="157" t="s">
        <v>1106</v>
      </c>
      <c r="G167" s="136"/>
      <c r="H167" s="134" t="s">
        <v>1107</v>
      </c>
      <c r="I167" s="137">
        <v>1635.45</v>
      </c>
      <c r="J167" s="138">
        <v>1799</v>
      </c>
      <c r="M167" t="e">
        <f>VLOOKUP(A167,'1_Devices'!F:F,1,FALSE)</f>
        <v>#N/A</v>
      </c>
    </row>
    <row r="168" spans="1:13" ht="29.25" thickBot="1" x14ac:dyDescent="0.3">
      <c r="A168" s="133">
        <v>2002624</v>
      </c>
      <c r="B168" s="134" t="s">
        <v>120</v>
      </c>
      <c r="C168" s="134" t="s">
        <v>1090</v>
      </c>
      <c r="D168" s="134" t="s">
        <v>1200</v>
      </c>
      <c r="E168" s="134" t="s">
        <v>1105</v>
      </c>
      <c r="F168" s="157" t="s">
        <v>1106</v>
      </c>
      <c r="G168" s="136"/>
      <c r="H168" s="134" t="s">
        <v>1107</v>
      </c>
      <c r="I168" s="137">
        <v>1635.45</v>
      </c>
      <c r="J168" s="138">
        <v>1799</v>
      </c>
      <c r="M168" t="e">
        <f>VLOOKUP(A168,'1_Devices'!F:F,1,FALSE)</f>
        <v>#N/A</v>
      </c>
    </row>
    <row r="169" spans="1:13" ht="29.25" thickBot="1" x14ac:dyDescent="0.3">
      <c r="A169" s="133">
        <v>2002625</v>
      </c>
      <c r="B169" s="134" t="s">
        <v>120</v>
      </c>
      <c r="C169" s="134" t="s">
        <v>1090</v>
      </c>
      <c r="D169" s="134" t="s">
        <v>241</v>
      </c>
      <c r="E169" s="134" t="s">
        <v>1105</v>
      </c>
      <c r="F169" s="157" t="s">
        <v>1106</v>
      </c>
      <c r="G169" s="136"/>
      <c r="H169" s="134" t="s">
        <v>1107</v>
      </c>
      <c r="I169" s="137">
        <v>1953.64</v>
      </c>
      <c r="J169" s="138">
        <v>2149</v>
      </c>
      <c r="M169">
        <f>VLOOKUP(A169,'1_Devices'!F:F,1,FALSE)</f>
        <v>2002625</v>
      </c>
    </row>
    <row r="170" spans="1:13" ht="29.25" thickBot="1" x14ac:dyDescent="0.3">
      <c r="A170" s="133">
        <v>2002626</v>
      </c>
      <c r="B170" s="134" t="s">
        <v>120</v>
      </c>
      <c r="C170" s="134" t="s">
        <v>1090</v>
      </c>
      <c r="D170" s="134" t="s">
        <v>1201</v>
      </c>
      <c r="E170" s="134" t="s">
        <v>1105</v>
      </c>
      <c r="F170" s="157" t="s">
        <v>1106</v>
      </c>
      <c r="G170" s="136"/>
      <c r="H170" s="134" t="s">
        <v>1107</v>
      </c>
      <c r="I170" s="137">
        <v>1953.64</v>
      </c>
      <c r="J170" s="138">
        <v>2149</v>
      </c>
      <c r="M170" t="e">
        <f>VLOOKUP(A170,'1_Devices'!F:F,1,FALSE)</f>
        <v>#N/A</v>
      </c>
    </row>
    <row r="171" spans="1:13" ht="29.25" thickBot="1" x14ac:dyDescent="0.3">
      <c r="A171" s="133">
        <v>2002627</v>
      </c>
      <c r="B171" s="134" t="s">
        <v>120</v>
      </c>
      <c r="C171" s="134" t="s">
        <v>1090</v>
      </c>
      <c r="D171" s="134" t="s">
        <v>1146</v>
      </c>
      <c r="E171" s="134" t="s">
        <v>1105</v>
      </c>
      <c r="F171" s="157" t="s">
        <v>1106</v>
      </c>
      <c r="G171" s="136"/>
      <c r="H171" s="134" t="s">
        <v>1107</v>
      </c>
      <c r="I171" s="137">
        <v>1953.64</v>
      </c>
      <c r="J171" s="138">
        <v>2149</v>
      </c>
      <c r="M171" t="e">
        <f>VLOOKUP(A171,'1_Devices'!F:F,1,FALSE)</f>
        <v>#N/A</v>
      </c>
    </row>
    <row r="172" spans="1:13" ht="43.5" thickBot="1" x14ac:dyDescent="0.3">
      <c r="A172" s="133">
        <v>2002628</v>
      </c>
      <c r="B172" s="134" t="s">
        <v>120</v>
      </c>
      <c r="C172" s="134" t="s">
        <v>1090</v>
      </c>
      <c r="D172" s="134" t="s">
        <v>1202</v>
      </c>
      <c r="E172" s="134" t="s">
        <v>1105</v>
      </c>
      <c r="F172" s="157" t="s">
        <v>1106</v>
      </c>
      <c r="G172" s="136"/>
      <c r="H172" s="134" t="s">
        <v>1107</v>
      </c>
      <c r="I172" s="137">
        <v>1953.64</v>
      </c>
      <c r="J172" s="138">
        <v>2149</v>
      </c>
      <c r="M172" t="e">
        <f>VLOOKUP(A172,'1_Devices'!F:F,1,FALSE)</f>
        <v>#N/A</v>
      </c>
    </row>
    <row r="173" spans="1:13" ht="29.25" thickBot="1" x14ac:dyDescent="0.3">
      <c r="A173" s="145">
        <v>2002629</v>
      </c>
      <c r="B173" s="146" t="s">
        <v>120</v>
      </c>
      <c r="C173" s="146" t="s">
        <v>1090</v>
      </c>
      <c r="D173" s="146" t="s">
        <v>1203</v>
      </c>
      <c r="E173" s="146" t="s">
        <v>1105</v>
      </c>
      <c r="F173" s="168" t="s">
        <v>1106</v>
      </c>
      <c r="G173" s="148"/>
      <c r="H173" s="146" t="s">
        <v>1107</v>
      </c>
      <c r="I173" s="149">
        <v>1953.64</v>
      </c>
      <c r="J173" s="150">
        <v>2149</v>
      </c>
      <c r="M173" t="e">
        <f>VLOOKUP(A173,'1_Devices'!F:F,1,FALSE)</f>
        <v>#N/A</v>
      </c>
    </row>
    <row r="174" spans="1:13" ht="16.5" thickTop="1" thickBot="1" x14ac:dyDescent="0.3">
      <c r="M174" t="e">
        <f>VLOOKUP(A174,'1_Devices'!F:F,1,FALSE)</f>
        <v>#N/A</v>
      </c>
    </row>
    <row r="175" spans="1:13" ht="43.5" thickBot="1" x14ac:dyDescent="0.3">
      <c r="A175" s="140">
        <v>2002330</v>
      </c>
      <c r="B175" s="141" t="s">
        <v>120</v>
      </c>
      <c r="C175" s="141" t="s">
        <v>725</v>
      </c>
      <c r="D175" s="141" t="s">
        <v>1178</v>
      </c>
      <c r="E175" s="141" t="s">
        <v>1105</v>
      </c>
      <c r="F175" s="167" t="s">
        <v>1106</v>
      </c>
      <c r="G175" s="142"/>
      <c r="H175" s="141" t="s">
        <v>576</v>
      </c>
      <c r="I175" s="143">
        <v>1680.91</v>
      </c>
      <c r="J175" s="144">
        <v>1849</v>
      </c>
      <c r="M175" t="e">
        <f>VLOOKUP(A175,'1_Devices'!F:F,1,FALSE)</f>
        <v>#N/A</v>
      </c>
    </row>
    <row r="176" spans="1:13" ht="43.5" thickBot="1" x14ac:dyDescent="0.3">
      <c r="A176" s="133">
        <v>2002331</v>
      </c>
      <c r="B176" s="134" t="s">
        <v>120</v>
      </c>
      <c r="C176" s="134" t="s">
        <v>725</v>
      </c>
      <c r="D176" s="134" t="s">
        <v>1179</v>
      </c>
      <c r="E176" s="134" t="s">
        <v>1105</v>
      </c>
      <c r="F176" s="157" t="s">
        <v>1106</v>
      </c>
      <c r="G176" s="136"/>
      <c r="H176" s="134" t="s">
        <v>576</v>
      </c>
      <c r="I176" s="137">
        <v>1680.91</v>
      </c>
      <c r="J176" s="138">
        <v>1849</v>
      </c>
      <c r="M176" t="e">
        <f>VLOOKUP(A176,'1_Devices'!F:F,1,FALSE)</f>
        <v>#N/A</v>
      </c>
    </row>
    <row r="177" spans="1:13" ht="43.5" thickBot="1" x14ac:dyDescent="0.3">
      <c r="A177" s="133">
        <v>2002332</v>
      </c>
      <c r="B177" s="134" t="s">
        <v>120</v>
      </c>
      <c r="C177" s="134" t="s">
        <v>725</v>
      </c>
      <c r="D177" s="134" t="s">
        <v>1181</v>
      </c>
      <c r="E177" s="134" t="s">
        <v>1105</v>
      </c>
      <c r="F177" s="157" t="s">
        <v>1106</v>
      </c>
      <c r="G177" s="136"/>
      <c r="H177" s="134" t="s">
        <v>1107</v>
      </c>
      <c r="I177" s="137">
        <v>1680.91</v>
      </c>
      <c r="J177" s="138">
        <v>1849</v>
      </c>
      <c r="M177" t="e">
        <f>VLOOKUP(A177,'1_Devices'!F:F,1,FALSE)</f>
        <v>#N/A</v>
      </c>
    </row>
    <row r="178" spans="1:13" ht="43.5" thickBot="1" x14ac:dyDescent="0.3">
      <c r="A178" s="133">
        <v>2002333</v>
      </c>
      <c r="B178" s="134" t="s">
        <v>120</v>
      </c>
      <c r="C178" s="134" t="s">
        <v>725</v>
      </c>
      <c r="D178" s="134" t="s">
        <v>1204</v>
      </c>
      <c r="E178" s="134" t="s">
        <v>1105</v>
      </c>
      <c r="F178" s="157" t="s">
        <v>1106</v>
      </c>
      <c r="G178" s="136"/>
      <c r="H178" s="134" t="s">
        <v>1107</v>
      </c>
      <c r="I178" s="137">
        <v>1680.91</v>
      </c>
      <c r="J178" s="138">
        <v>1849</v>
      </c>
      <c r="M178" t="e">
        <f>VLOOKUP(A178,'1_Devices'!F:F,1,FALSE)</f>
        <v>#N/A</v>
      </c>
    </row>
    <row r="179" spans="1:13" ht="43.5" thickBot="1" x14ac:dyDescent="0.3">
      <c r="A179" s="133">
        <v>2002336</v>
      </c>
      <c r="B179" s="134" t="s">
        <v>120</v>
      </c>
      <c r="C179" s="134" t="s">
        <v>725</v>
      </c>
      <c r="D179" s="134" t="s">
        <v>1205</v>
      </c>
      <c r="E179" s="134" t="s">
        <v>1105</v>
      </c>
      <c r="F179" s="157" t="s">
        <v>1106</v>
      </c>
      <c r="G179" s="136"/>
      <c r="H179" s="134" t="s">
        <v>576</v>
      </c>
      <c r="I179" s="137">
        <v>1862.73</v>
      </c>
      <c r="J179" s="138">
        <v>2049</v>
      </c>
      <c r="M179" t="e">
        <f>VLOOKUP(A179,'1_Devices'!F:F,1,FALSE)</f>
        <v>#N/A</v>
      </c>
    </row>
    <row r="180" spans="1:13" ht="43.5" thickBot="1" x14ac:dyDescent="0.3">
      <c r="A180" s="133">
        <v>2002337</v>
      </c>
      <c r="B180" s="134" t="s">
        <v>120</v>
      </c>
      <c r="C180" s="134" t="s">
        <v>725</v>
      </c>
      <c r="D180" s="134" t="s">
        <v>1206</v>
      </c>
      <c r="E180" s="134" t="s">
        <v>1105</v>
      </c>
      <c r="F180" s="157" t="s">
        <v>1106</v>
      </c>
      <c r="G180" s="136"/>
      <c r="H180" s="134" t="s">
        <v>576</v>
      </c>
      <c r="I180" s="137">
        <v>1862.73</v>
      </c>
      <c r="J180" s="138">
        <v>2049</v>
      </c>
      <c r="M180" t="e">
        <f>VLOOKUP(A180,'1_Devices'!F:F,1,FALSE)</f>
        <v>#N/A</v>
      </c>
    </row>
    <row r="181" spans="1:13" ht="43.5" thickBot="1" x14ac:dyDescent="0.3">
      <c r="A181" s="133">
        <v>2002347</v>
      </c>
      <c r="B181" s="134" t="s">
        <v>120</v>
      </c>
      <c r="C181" s="134" t="s">
        <v>726</v>
      </c>
      <c r="D181" s="134" t="s">
        <v>1207</v>
      </c>
      <c r="E181" s="134" t="s">
        <v>1105</v>
      </c>
      <c r="F181" s="157" t="s">
        <v>1106</v>
      </c>
      <c r="G181" s="136"/>
      <c r="H181" s="134" t="s">
        <v>1107</v>
      </c>
      <c r="I181" s="137">
        <v>1999.09</v>
      </c>
      <c r="J181" s="138">
        <v>2199</v>
      </c>
      <c r="M181" t="e">
        <f>VLOOKUP(A181,'1_Devices'!F:F,1,FALSE)</f>
        <v>#N/A</v>
      </c>
    </row>
    <row r="182" spans="1:13" ht="43.5" thickBot="1" x14ac:dyDescent="0.3">
      <c r="A182" s="133">
        <v>2002348</v>
      </c>
      <c r="B182" s="134" t="s">
        <v>120</v>
      </c>
      <c r="C182" s="134" t="s">
        <v>726</v>
      </c>
      <c r="D182" s="134" t="s">
        <v>1205</v>
      </c>
      <c r="E182" s="134" t="s">
        <v>1105</v>
      </c>
      <c r="F182" s="157" t="s">
        <v>1106</v>
      </c>
      <c r="G182" s="136"/>
      <c r="H182" s="134" t="s">
        <v>1107</v>
      </c>
      <c r="I182" s="137">
        <v>1999.09</v>
      </c>
      <c r="J182" s="138">
        <v>2199</v>
      </c>
      <c r="M182" t="e">
        <f>VLOOKUP(A182,'1_Devices'!F:F,1,FALSE)</f>
        <v>#N/A</v>
      </c>
    </row>
    <row r="183" spans="1:13" ht="43.5" thickBot="1" x14ac:dyDescent="0.3">
      <c r="A183" s="133">
        <v>2002349</v>
      </c>
      <c r="B183" s="134" t="s">
        <v>120</v>
      </c>
      <c r="C183" s="134" t="s">
        <v>726</v>
      </c>
      <c r="D183" s="134" t="s">
        <v>1206</v>
      </c>
      <c r="E183" s="134" t="s">
        <v>1105</v>
      </c>
      <c r="F183" s="157" t="s">
        <v>1106</v>
      </c>
      <c r="G183" s="136"/>
      <c r="H183" s="134" t="s">
        <v>1107</v>
      </c>
      <c r="I183" s="137">
        <v>1999.09</v>
      </c>
      <c r="J183" s="138">
        <v>2199</v>
      </c>
      <c r="M183" t="e">
        <f>VLOOKUP(A183,'1_Devices'!F:F,1,FALSE)</f>
        <v>#N/A</v>
      </c>
    </row>
    <row r="184" spans="1:13" ht="43.5" thickBot="1" x14ac:dyDescent="0.3">
      <c r="A184" s="145">
        <v>2002352</v>
      </c>
      <c r="B184" s="146" t="s">
        <v>120</v>
      </c>
      <c r="C184" s="146" t="s">
        <v>726</v>
      </c>
      <c r="D184" s="146" t="s">
        <v>1189</v>
      </c>
      <c r="E184" s="146" t="s">
        <v>1105</v>
      </c>
      <c r="F184" s="168" t="s">
        <v>1106</v>
      </c>
      <c r="G184" s="148"/>
      <c r="H184" s="146" t="s">
        <v>576</v>
      </c>
      <c r="I184" s="149">
        <v>2317.27</v>
      </c>
      <c r="J184" s="150">
        <v>2549</v>
      </c>
      <c r="M184" t="e">
        <f>VLOOKUP(A184,'1_Devices'!F:F,1,FALSE)</f>
        <v>#N/A</v>
      </c>
    </row>
    <row r="185" spans="1:13" ht="16.5" thickTop="1" thickBot="1" x14ac:dyDescent="0.3">
      <c r="M185" t="e">
        <f>VLOOKUP(A185,'1_Devices'!F:F,1,FALSE)</f>
        <v>#N/A</v>
      </c>
    </row>
    <row r="186" spans="1:13" ht="29.25" thickBot="1" x14ac:dyDescent="0.3">
      <c r="A186" s="140">
        <v>2002300</v>
      </c>
      <c r="B186" s="141" t="s">
        <v>120</v>
      </c>
      <c r="C186" s="141" t="s">
        <v>723</v>
      </c>
      <c r="D186" s="141" t="s">
        <v>233</v>
      </c>
      <c r="E186" s="141" t="s">
        <v>1105</v>
      </c>
      <c r="F186" s="167" t="s">
        <v>1106</v>
      </c>
      <c r="G186" s="142"/>
      <c r="H186" s="141" t="s">
        <v>1107</v>
      </c>
      <c r="I186" s="143">
        <v>1362.73</v>
      </c>
      <c r="J186" s="144">
        <v>1499</v>
      </c>
      <c r="M186">
        <f>VLOOKUP(A186,'1_Devices'!F:F,1,FALSE)</f>
        <v>2002300</v>
      </c>
    </row>
    <row r="187" spans="1:13" ht="29.25" thickBot="1" x14ac:dyDescent="0.3">
      <c r="A187" s="133">
        <v>2002301</v>
      </c>
      <c r="B187" s="134" t="s">
        <v>120</v>
      </c>
      <c r="C187" s="134" t="s">
        <v>723</v>
      </c>
      <c r="D187" s="134" t="s">
        <v>1195</v>
      </c>
      <c r="E187" s="134" t="s">
        <v>1105</v>
      </c>
      <c r="F187" s="157" t="s">
        <v>1106</v>
      </c>
      <c r="G187" s="136"/>
      <c r="H187" s="134" t="s">
        <v>1107</v>
      </c>
      <c r="I187" s="137">
        <v>1362.73</v>
      </c>
      <c r="J187" s="138">
        <v>1499</v>
      </c>
      <c r="M187" t="e">
        <f>VLOOKUP(A187,'1_Devices'!F:F,1,FALSE)</f>
        <v>#N/A</v>
      </c>
    </row>
    <row r="188" spans="1:13" ht="29.25" thickBot="1" x14ac:dyDescent="0.3">
      <c r="A188" s="133">
        <v>2002303</v>
      </c>
      <c r="B188" s="134" t="s">
        <v>120</v>
      </c>
      <c r="C188" s="134" t="s">
        <v>723</v>
      </c>
      <c r="D188" s="134" t="s">
        <v>1113</v>
      </c>
      <c r="E188" s="134" t="s">
        <v>1105</v>
      </c>
      <c r="F188" s="157" t="s">
        <v>1106</v>
      </c>
      <c r="G188" s="136"/>
      <c r="H188" s="134" t="s">
        <v>1107</v>
      </c>
      <c r="I188" s="137">
        <v>1362.73</v>
      </c>
      <c r="J188" s="138">
        <v>1499</v>
      </c>
      <c r="M188" t="e">
        <f>VLOOKUP(A188,'1_Devices'!F:F,1,FALSE)</f>
        <v>#N/A</v>
      </c>
    </row>
    <row r="189" spans="1:13" ht="29.25" thickBot="1" x14ac:dyDescent="0.3">
      <c r="A189" s="133">
        <v>2002304</v>
      </c>
      <c r="B189" s="134" t="s">
        <v>120</v>
      </c>
      <c r="C189" s="134" t="s">
        <v>723</v>
      </c>
      <c r="D189" s="134" t="s">
        <v>1109</v>
      </c>
      <c r="E189" s="134" t="s">
        <v>1105</v>
      </c>
      <c r="F189" s="157" t="s">
        <v>1106</v>
      </c>
      <c r="G189" s="136"/>
      <c r="H189" s="134" t="s">
        <v>576</v>
      </c>
      <c r="I189" s="137">
        <v>1362.73</v>
      </c>
      <c r="J189" s="138">
        <v>1499</v>
      </c>
      <c r="M189" t="e">
        <f>VLOOKUP(A189,'1_Devices'!F:F,1,FALSE)</f>
        <v>#N/A</v>
      </c>
    </row>
    <row r="190" spans="1:13" ht="29.25" thickBot="1" x14ac:dyDescent="0.3">
      <c r="A190" s="133">
        <v>2002305</v>
      </c>
      <c r="B190" s="134" t="s">
        <v>120</v>
      </c>
      <c r="C190" s="134" t="s">
        <v>723</v>
      </c>
      <c r="D190" s="134" t="s">
        <v>240</v>
      </c>
      <c r="E190" s="134" t="s">
        <v>1105</v>
      </c>
      <c r="F190" s="157" t="s">
        <v>1106</v>
      </c>
      <c r="G190" s="136"/>
      <c r="H190" s="134" t="s">
        <v>1107</v>
      </c>
      <c r="I190" s="137">
        <v>1544.55</v>
      </c>
      <c r="J190" s="138">
        <v>1699</v>
      </c>
      <c r="M190">
        <f>VLOOKUP(A190,'1_Devices'!F:F,1,FALSE)</f>
        <v>2002305</v>
      </c>
    </row>
    <row r="191" spans="1:13" ht="29.25" thickBot="1" x14ac:dyDescent="0.3">
      <c r="A191" s="133">
        <v>2002306</v>
      </c>
      <c r="B191" s="134" t="s">
        <v>120</v>
      </c>
      <c r="C191" s="134" t="s">
        <v>723</v>
      </c>
      <c r="D191" s="134" t="s">
        <v>1144</v>
      </c>
      <c r="E191" s="134" t="s">
        <v>1105</v>
      </c>
      <c r="F191" s="157" t="s">
        <v>1106</v>
      </c>
      <c r="G191" s="136"/>
      <c r="H191" s="134" t="s">
        <v>576</v>
      </c>
      <c r="I191" s="137">
        <v>1544.55</v>
      </c>
      <c r="J191" s="138">
        <v>1699</v>
      </c>
      <c r="M191" t="e">
        <f>VLOOKUP(A191,'1_Devices'!F:F,1,FALSE)</f>
        <v>#N/A</v>
      </c>
    </row>
    <row r="192" spans="1:13" ht="29.25" thickBot="1" x14ac:dyDescent="0.3">
      <c r="A192" s="133">
        <v>2002315</v>
      </c>
      <c r="B192" s="134" t="s">
        <v>120</v>
      </c>
      <c r="C192" s="134" t="s">
        <v>724</v>
      </c>
      <c r="D192" s="134" t="s">
        <v>233</v>
      </c>
      <c r="E192" s="134" t="s">
        <v>1105</v>
      </c>
      <c r="F192" s="157" t="s">
        <v>1106</v>
      </c>
      <c r="G192" s="136"/>
      <c r="H192" s="134" t="s">
        <v>1107</v>
      </c>
      <c r="I192" s="137">
        <v>1499.09</v>
      </c>
      <c r="J192" s="138">
        <v>1649</v>
      </c>
      <c r="M192">
        <f>VLOOKUP(A192,'1_Devices'!F:F,1,FALSE)</f>
        <v>2002315</v>
      </c>
    </row>
    <row r="193" spans="1:13" ht="29.25" thickBot="1" x14ac:dyDescent="0.3">
      <c r="A193" s="133">
        <v>2002316</v>
      </c>
      <c r="B193" s="134" t="s">
        <v>120</v>
      </c>
      <c r="C193" s="134" t="s">
        <v>724</v>
      </c>
      <c r="D193" s="134" t="s">
        <v>1195</v>
      </c>
      <c r="E193" s="134" t="s">
        <v>1105</v>
      </c>
      <c r="F193" s="157" t="s">
        <v>1106</v>
      </c>
      <c r="G193" s="136"/>
      <c r="H193" s="134" t="s">
        <v>1107</v>
      </c>
      <c r="I193" s="137">
        <v>1499.09</v>
      </c>
      <c r="J193" s="138">
        <v>1649</v>
      </c>
      <c r="M193" t="e">
        <f>VLOOKUP(A193,'1_Devices'!F:F,1,FALSE)</f>
        <v>#N/A</v>
      </c>
    </row>
    <row r="194" spans="1:13" ht="29.25" thickBot="1" x14ac:dyDescent="0.3">
      <c r="A194" s="133">
        <v>2002318</v>
      </c>
      <c r="B194" s="134" t="s">
        <v>120</v>
      </c>
      <c r="C194" s="134" t="s">
        <v>724</v>
      </c>
      <c r="D194" s="134" t="s">
        <v>1113</v>
      </c>
      <c r="E194" s="134" t="s">
        <v>1105</v>
      </c>
      <c r="F194" s="157" t="s">
        <v>1106</v>
      </c>
      <c r="G194" s="136"/>
      <c r="H194" s="134" t="s">
        <v>576</v>
      </c>
      <c r="I194" s="137">
        <v>1499.09</v>
      </c>
      <c r="J194" s="138">
        <v>1649</v>
      </c>
      <c r="M194" t="e">
        <f>VLOOKUP(A194,'1_Devices'!F:F,1,FALSE)</f>
        <v>#N/A</v>
      </c>
    </row>
    <row r="195" spans="1:13" ht="29.25" thickBot="1" x14ac:dyDescent="0.3">
      <c r="A195" s="133">
        <v>2002319</v>
      </c>
      <c r="B195" s="134" t="s">
        <v>120</v>
      </c>
      <c r="C195" s="134" t="s">
        <v>724</v>
      </c>
      <c r="D195" s="134" t="s">
        <v>1109</v>
      </c>
      <c r="E195" s="134" t="s">
        <v>1105</v>
      </c>
      <c r="F195" s="157" t="s">
        <v>1106</v>
      </c>
      <c r="G195" s="136"/>
      <c r="H195" s="134" t="s">
        <v>576</v>
      </c>
      <c r="I195" s="137">
        <v>1499.09</v>
      </c>
      <c r="J195" s="138">
        <v>1649</v>
      </c>
      <c r="M195" t="e">
        <f>VLOOKUP(A195,'1_Devices'!F:F,1,FALSE)</f>
        <v>#N/A</v>
      </c>
    </row>
    <row r="196" spans="1:13" ht="29.25" thickBot="1" x14ac:dyDescent="0.3">
      <c r="A196" s="133">
        <v>2002320</v>
      </c>
      <c r="B196" s="134" t="s">
        <v>120</v>
      </c>
      <c r="C196" s="134" t="s">
        <v>724</v>
      </c>
      <c r="D196" s="134" t="s">
        <v>240</v>
      </c>
      <c r="E196" s="134" t="s">
        <v>1105</v>
      </c>
      <c r="F196" s="157" t="s">
        <v>1106</v>
      </c>
      <c r="G196" s="136"/>
      <c r="H196" s="134" t="s">
        <v>1107</v>
      </c>
      <c r="I196" s="137">
        <v>1680.91</v>
      </c>
      <c r="J196" s="138">
        <v>1849</v>
      </c>
      <c r="M196">
        <f>VLOOKUP(A196,'1_Devices'!F:F,1,FALSE)</f>
        <v>2002320</v>
      </c>
    </row>
    <row r="197" spans="1:13" ht="29.25" thickBot="1" x14ac:dyDescent="0.3">
      <c r="A197" s="145">
        <v>2002321</v>
      </c>
      <c r="B197" s="146" t="s">
        <v>120</v>
      </c>
      <c r="C197" s="146" t="s">
        <v>724</v>
      </c>
      <c r="D197" s="146" t="s">
        <v>1144</v>
      </c>
      <c r="E197" s="146" t="s">
        <v>1105</v>
      </c>
      <c r="F197" s="168" t="s">
        <v>1106</v>
      </c>
      <c r="G197" s="148"/>
      <c r="H197" s="146" t="s">
        <v>576</v>
      </c>
      <c r="I197" s="149">
        <v>1680.91</v>
      </c>
      <c r="J197" s="150">
        <v>1849</v>
      </c>
      <c r="M197" t="e">
        <f>VLOOKUP(A197,'1_Devices'!F:F,1,FALSE)</f>
        <v>#N/A</v>
      </c>
    </row>
    <row r="198" spans="1:13" ht="16.5" thickTop="1" thickBot="1" x14ac:dyDescent="0.3">
      <c r="M198" t="e">
        <f>VLOOKUP(A198,'1_Devices'!F:F,1,FALSE)</f>
        <v>#N/A</v>
      </c>
    </row>
    <row r="199" spans="1:13" ht="43.5" thickBot="1" x14ac:dyDescent="0.3">
      <c r="A199" s="169">
        <v>2001614</v>
      </c>
      <c r="B199" s="141" t="s">
        <v>120</v>
      </c>
      <c r="C199" s="141" t="s">
        <v>212</v>
      </c>
      <c r="D199" s="141" t="s">
        <v>229</v>
      </c>
      <c r="E199" s="141" t="s">
        <v>1105</v>
      </c>
      <c r="F199" s="167" t="s">
        <v>1106</v>
      </c>
      <c r="G199" s="142"/>
      <c r="H199" s="141" t="s">
        <v>1107</v>
      </c>
      <c r="I199" s="143">
        <v>653.64</v>
      </c>
      <c r="J199" s="144">
        <v>719</v>
      </c>
      <c r="M199">
        <f>VLOOKUP(A199,'1_Devices'!F:F,1,FALSE)</f>
        <v>2001614</v>
      </c>
    </row>
    <row r="200" spans="1:13" ht="43.5" thickBot="1" x14ac:dyDescent="0.3">
      <c r="A200" s="170">
        <v>2001627</v>
      </c>
      <c r="B200" s="134" t="s">
        <v>120</v>
      </c>
      <c r="C200" s="134" t="s">
        <v>212</v>
      </c>
      <c r="D200" s="134" t="s">
        <v>230</v>
      </c>
      <c r="E200" s="134" t="s">
        <v>1105</v>
      </c>
      <c r="F200" s="157" t="s">
        <v>1106</v>
      </c>
      <c r="G200" s="136"/>
      <c r="H200" s="134" t="s">
        <v>1107</v>
      </c>
      <c r="I200" s="137">
        <v>726.36</v>
      </c>
      <c r="J200" s="138">
        <v>799</v>
      </c>
      <c r="M200">
        <f>VLOOKUP(A200,'1_Devices'!F:F,1,FALSE)</f>
        <v>2001627</v>
      </c>
    </row>
    <row r="201" spans="1:13" ht="29.25" thickBot="1" x14ac:dyDescent="0.3">
      <c r="A201" s="170">
        <v>2113021</v>
      </c>
      <c r="B201" s="134" t="s">
        <v>120</v>
      </c>
      <c r="C201" s="134" t="s">
        <v>213</v>
      </c>
      <c r="D201" s="134" t="s">
        <v>232</v>
      </c>
      <c r="E201" s="134" t="s">
        <v>1105</v>
      </c>
      <c r="F201" s="134" t="s">
        <v>1110</v>
      </c>
      <c r="G201" s="134" t="s">
        <v>1208</v>
      </c>
      <c r="H201" s="134" t="s">
        <v>1107</v>
      </c>
      <c r="I201" s="137">
        <v>617.27</v>
      </c>
      <c r="J201" s="138">
        <v>679</v>
      </c>
      <c r="M201">
        <f>VLOOKUP(A201,'1_Devices'!F:F,1,FALSE)</f>
        <v>2113021</v>
      </c>
    </row>
    <row r="202" spans="1:13" ht="29.25" thickBot="1" x14ac:dyDescent="0.3">
      <c r="A202" s="170">
        <v>2113027</v>
      </c>
      <c r="B202" s="134" t="s">
        <v>120</v>
      </c>
      <c r="C202" s="134" t="s">
        <v>213</v>
      </c>
      <c r="D202" s="134" t="s">
        <v>233</v>
      </c>
      <c r="E202" s="134" t="s">
        <v>1105</v>
      </c>
      <c r="F202" s="134" t="s">
        <v>1110</v>
      </c>
      <c r="G202" s="134" t="s">
        <v>1208</v>
      </c>
      <c r="H202" s="134" t="s">
        <v>1107</v>
      </c>
      <c r="I202" s="137">
        <v>690</v>
      </c>
      <c r="J202" s="138">
        <v>759</v>
      </c>
      <c r="M202">
        <f>VLOOKUP(A202,'1_Devices'!F:F,1,FALSE)</f>
        <v>2113027</v>
      </c>
    </row>
    <row r="203" spans="1:13" ht="29.25" thickBot="1" x14ac:dyDescent="0.3">
      <c r="A203" s="170">
        <v>2001575</v>
      </c>
      <c r="B203" s="134" t="s">
        <v>120</v>
      </c>
      <c r="C203" s="134" t="s">
        <v>214</v>
      </c>
      <c r="D203" s="134" t="s">
        <v>232</v>
      </c>
      <c r="E203" s="134" t="s">
        <v>1105</v>
      </c>
      <c r="F203" s="157" t="s">
        <v>1106</v>
      </c>
      <c r="G203" s="136"/>
      <c r="H203" s="134" t="s">
        <v>1107</v>
      </c>
      <c r="I203" s="137">
        <v>908.18</v>
      </c>
      <c r="J203" s="138">
        <v>999</v>
      </c>
      <c r="M203">
        <f>VLOOKUP(A203,'1_Devices'!F:F,1,FALSE)</f>
        <v>2001575</v>
      </c>
    </row>
    <row r="204" spans="1:13" ht="29.25" thickBot="1" x14ac:dyDescent="0.3">
      <c r="A204" s="170">
        <v>2002115</v>
      </c>
      <c r="B204" s="134" t="s">
        <v>120</v>
      </c>
      <c r="C204" s="134" t="s">
        <v>215</v>
      </c>
      <c r="D204" s="134" t="s">
        <v>230</v>
      </c>
      <c r="E204" s="134" t="s">
        <v>1105</v>
      </c>
      <c r="F204" s="157" t="s">
        <v>1106</v>
      </c>
      <c r="G204" s="134" t="s">
        <v>1208</v>
      </c>
      <c r="H204" s="134" t="s">
        <v>1107</v>
      </c>
      <c r="I204" s="137">
        <v>999.09</v>
      </c>
      <c r="J204" s="138">
        <v>1099</v>
      </c>
      <c r="M204">
        <f>VLOOKUP(A204,'1_Devices'!F:F,1,FALSE)</f>
        <v>2002115</v>
      </c>
    </row>
    <row r="205" spans="1:13" ht="29.25" thickBot="1" x14ac:dyDescent="0.3">
      <c r="A205" s="170">
        <v>2002120</v>
      </c>
      <c r="B205" s="134" t="s">
        <v>120</v>
      </c>
      <c r="C205" s="134" t="s">
        <v>215</v>
      </c>
      <c r="D205" s="134" t="s">
        <v>231</v>
      </c>
      <c r="E205" s="134" t="s">
        <v>1105</v>
      </c>
      <c r="F205" s="157" t="s">
        <v>1106</v>
      </c>
      <c r="G205" s="134" t="s">
        <v>1208</v>
      </c>
      <c r="H205" s="134" t="s">
        <v>1107</v>
      </c>
      <c r="I205" s="137">
        <v>1180.9100000000001</v>
      </c>
      <c r="J205" s="138">
        <v>1299</v>
      </c>
      <c r="M205">
        <f>VLOOKUP(A205,'1_Devices'!F:F,1,FALSE)</f>
        <v>2002120</v>
      </c>
    </row>
    <row r="206" spans="1:13" ht="29.25" thickBot="1" x14ac:dyDescent="0.3">
      <c r="A206" s="170">
        <v>2001909</v>
      </c>
      <c r="B206" s="134" t="s">
        <v>120</v>
      </c>
      <c r="C206" s="134" t="s">
        <v>217</v>
      </c>
      <c r="D206" s="134" t="s">
        <v>230</v>
      </c>
      <c r="E206" s="134" t="s">
        <v>1105</v>
      </c>
      <c r="F206" s="157" t="s">
        <v>1106</v>
      </c>
      <c r="G206" s="136"/>
      <c r="H206" s="134" t="s">
        <v>1107</v>
      </c>
      <c r="I206" s="137">
        <v>1180.9100000000001</v>
      </c>
      <c r="J206" s="138">
        <v>1299</v>
      </c>
      <c r="M206">
        <f>VLOOKUP(A206,'1_Devices'!F:F,1,FALSE)</f>
        <v>2001909</v>
      </c>
    </row>
    <row r="207" spans="1:13" ht="29.25" thickBot="1" x14ac:dyDescent="0.3">
      <c r="A207" s="170">
        <v>2001910</v>
      </c>
      <c r="B207" s="134" t="s">
        <v>120</v>
      </c>
      <c r="C207" s="134" t="s">
        <v>217</v>
      </c>
      <c r="D207" s="134" t="s">
        <v>855</v>
      </c>
      <c r="E207" s="134" t="s">
        <v>1105</v>
      </c>
      <c r="F207" s="157" t="s">
        <v>1106</v>
      </c>
      <c r="G207" s="136"/>
      <c r="H207" s="134" t="s">
        <v>1107</v>
      </c>
      <c r="I207" s="137">
        <v>1180.9100000000001</v>
      </c>
      <c r="J207" s="138">
        <v>1299</v>
      </c>
      <c r="M207">
        <f>VLOOKUP(A207,'1_Devices'!F:F,1,FALSE)</f>
        <v>2001910</v>
      </c>
    </row>
    <row r="208" spans="1:13" ht="29.25" thickBot="1" x14ac:dyDescent="0.3">
      <c r="A208" s="170">
        <v>2001911</v>
      </c>
      <c r="B208" s="134" t="s">
        <v>120</v>
      </c>
      <c r="C208" s="134" t="s">
        <v>217</v>
      </c>
      <c r="D208" s="134" t="s">
        <v>856</v>
      </c>
      <c r="E208" s="134" t="s">
        <v>1105</v>
      </c>
      <c r="F208" s="157" t="s">
        <v>1106</v>
      </c>
      <c r="G208" s="136"/>
      <c r="H208" s="134" t="s">
        <v>1107</v>
      </c>
      <c r="I208" s="137">
        <v>1180.9100000000001</v>
      </c>
      <c r="J208" s="138">
        <v>1299</v>
      </c>
      <c r="M208">
        <f>VLOOKUP(A208,'1_Devices'!F:F,1,FALSE)</f>
        <v>2001911</v>
      </c>
    </row>
    <row r="209" spans="1:13" ht="29.25" thickBot="1" x14ac:dyDescent="0.3">
      <c r="A209" s="170">
        <v>2001914</v>
      </c>
      <c r="B209" s="134" t="s">
        <v>120</v>
      </c>
      <c r="C209" s="134" t="s">
        <v>217</v>
      </c>
      <c r="D209" s="134" t="s">
        <v>237</v>
      </c>
      <c r="E209" s="134" t="s">
        <v>1105</v>
      </c>
      <c r="F209" s="157" t="s">
        <v>1106</v>
      </c>
      <c r="G209" s="136"/>
      <c r="H209" s="134" t="s">
        <v>1107</v>
      </c>
      <c r="I209" s="137">
        <v>1362.73</v>
      </c>
      <c r="J209" s="138">
        <v>1499</v>
      </c>
      <c r="M209">
        <f>VLOOKUP(A209,'1_Devices'!F:F,1,FALSE)</f>
        <v>2001914</v>
      </c>
    </row>
    <row r="210" spans="1:13" ht="29.25" thickBot="1" x14ac:dyDescent="0.3">
      <c r="A210" s="170">
        <v>2001924</v>
      </c>
      <c r="B210" s="134" t="s">
        <v>120</v>
      </c>
      <c r="C210" s="134" t="s">
        <v>218</v>
      </c>
      <c r="D210" s="134" t="s">
        <v>1209</v>
      </c>
      <c r="E210" s="134" t="s">
        <v>1105</v>
      </c>
      <c r="F210" s="157" t="s">
        <v>1106</v>
      </c>
      <c r="G210" s="136"/>
      <c r="H210" s="134" t="s">
        <v>1107</v>
      </c>
      <c r="I210" s="137">
        <v>1362.73</v>
      </c>
      <c r="J210" s="138">
        <v>1499</v>
      </c>
      <c r="M210">
        <f>VLOOKUP(A210,'1_Devices'!F:F,1,FALSE)</f>
        <v>2001924</v>
      </c>
    </row>
  </sheetData>
  <sheetProtection algorithmName="SHA-512" hashValue="26qTfjxi5GS0vQVIxAJ8DdwDdzRVB4zlEnqjsPrhgZeyaPwkS9k8F9ADUrheDwg70AOKcYj/x9fMkbIiAtwz+Q==" saltValue="sSdnF01E4RDwmx1qK3enIw==" spinCount="100000" sheet="1" objects="1" scenarios="1" formatCells="0" formatColumns="0" formatRows="0" sort="0" autoFilter="0"/>
  <mergeCells count="9">
    <mergeCell ref="G2:G3"/>
    <mergeCell ref="H2:H3"/>
    <mergeCell ref="I2:I3"/>
    <mergeCell ref="A2:A3"/>
    <mergeCell ref="B2:B3"/>
    <mergeCell ref="C2:C3"/>
    <mergeCell ref="D2:D3"/>
    <mergeCell ref="E2:E3"/>
    <mergeCell ref="F2:F3"/>
  </mergeCells>
  <pageMargins left="0.7" right="0.7" top="0.75" bottom="0.75" header="0.3" footer="0.3"/>
  <headerFooter>
    <oddHeader>&amp;C&amp;"Calibri"&amp;12&amp;KFF0000 OFFICIAL&amp;1#_x000D_</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57A8B5"/>
    <outlinePr summaryBelow="0" summaryRight="0"/>
  </sheetPr>
  <dimension ref="A1:AA211"/>
  <sheetViews>
    <sheetView zoomScale="85" zoomScaleNormal="85" workbookViewId="0">
      <pane xSplit="6" ySplit="2" topLeftCell="G3" activePane="bottomRight" state="frozen"/>
      <selection pane="topRight" activeCell="G1" sqref="G1"/>
      <selection pane="bottomLeft" activeCell="A6" sqref="A6"/>
      <selection pane="bottomRight" activeCell="F6" sqref="F6"/>
    </sheetView>
  </sheetViews>
  <sheetFormatPr defaultColWidth="10.28515625" defaultRowHeight="21.95" customHeight="1" x14ac:dyDescent="0.35"/>
  <cols>
    <col min="1" max="1" width="16.5703125" style="1" customWidth="1"/>
    <col min="2" max="2" width="19" style="1" customWidth="1"/>
    <col min="3" max="3" width="17.5703125" style="1" customWidth="1"/>
    <col min="4" max="4" width="25.5703125" style="1" customWidth="1"/>
    <col min="5" max="5" width="16.5703125" style="1" customWidth="1"/>
    <col min="6" max="6" width="22.42578125" style="5" customWidth="1"/>
    <col min="7" max="7" width="48.42578125" style="81" customWidth="1"/>
    <col min="8" max="8" width="17.7109375" style="1" customWidth="1"/>
    <col min="9" max="9" width="13.7109375" style="1" customWidth="1"/>
    <col min="10" max="10" width="21.5703125" style="1" customWidth="1"/>
    <col min="11" max="11" width="22" style="1" customWidth="1"/>
    <col min="12" max="12" width="10.7109375" style="1" customWidth="1"/>
    <col min="13" max="14" width="17.7109375" style="1" customWidth="1"/>
    <col min="15" max="15" width="15.5703125" style="1" customWidth="1"/>
    <col min="16" max="17" width="13.28515625" style="1" customWidth="1"/>
    <col min="18" max="19" width="20" style="1" customWidth="1"/>
    <col min="20" max="20" width="16.42578125" style="1" customWidth="1"/>
    <col min="21" max="21" width="12.7109375" style="1" customWidth="1"/>
    <col min="22" max="22" width="12.7109375" style="8" customWidth="1"/>
    <col min="23" max="23" width="14.7109375" style="64" customWidth="1"/>
    <col min="24" max="24" width="14.7109375" style="1" customWidth="1"/>
    <col min="25" max="25" width="22.85546875" style="1" customWidth="1"/>
    <col min="26" max="26" width="20" style="1" customWidth="1"/>
    <col min="27" max="27" width="37.85546875" style="1" customWidth="1"/>
    <col min="28" max="34" width="10.28515625" style="1" customWidth="1"/>
    <col min="35" max="16384" width="10.28515625" style="1"/>
  </cols>
  <sheetData>
    <row r="1" spans="1:27" ht="21.95" customHeight="1" x14ac:dyDescent="0.2">
      <c r="A1" s="216" t="s">
        <v>184</v>
      </c>
      <c r="B1" s="217"/>
      <c r="C1" s="217"/>
      <c r="D1" s="217"/>
      <c r="E1" s="217"/>
      <c r="F1" s="217"/>
      <c r="G1" s="217"/>
      <c r="H1" s="217"/>
      <c r="I1" s="217"/>
      <c r="J1" s="217"/>
      <c r="K1" s="217" t="s">
        <v>257</v>
      </c>
      <c r="L1" s="217"/>
      <c r="M1" s="217"/>
      <c r="N1" s="217"/>
      <c r="O1" s="217"/>
      <c r="P1" s="217"/>
      <c r="Q1" s="217"/>
      <c r="R1" s="217"/>
      <c r="S1" s="217"/>
      <c r="T1" s="217"/>
      <c r="U1" s="217"/>
      <c r="V1" s="217"/>
      <c r="W1" s="217"/>
      <c r="X1" s="217"/>
      <c r="Y1" s="217"/>
      <c r="Z1" s="217"/>
      <c r="AA1" s="218"/>
    </row>
    <row r="2" spans="1:27" ht="34.5" customHeight="1" x14ac:dyDescent="0.2">
      <c r="A2" s="30" t="s">
        <v>99</v>
      </c>
      <c r="B2" s="30" t="s">
        <v>0</v>
      </c>
      <c r="C2" s="30" t="s">
        <v>1</v>
      </c>
      <c r="D2" s="30" t="s">
        <v>211</v>
      </c>
      <c r="E2" s="30" t="s">
        <v>6</v>
      </c>
      <c r="F2" s="30" t="s">
        <v>7</v>
      </c>
      <c r="G2" s="30" t="s">
        <v>185</v>
      </c>
      <c r="H2" s="59" t="s">
        <v>10</v>
      </c>
      <c r="I2" s="59" t="s">
        <v>8</v>
      </c>
      <c r="J2" s="59" t="s">
        <v>744</v>
      </c>
      <c r="K2" s="59" t="s">
        <v>11</v>
      </c>
      <c r="L2" s="59" t="s">
        <v>12</v>
      </c>
      <c r="M2" s="59" t="s">
        <v>182</v>
      </c>
      <c r="N2" s="59" t="s">
        <v>196</v>
      </c>
      <c r="O2" s="59" t="s">
        <v>13</v>
      </c>
      <c r="P2" s="59" t="s">
        <v>14</v>
      </c>
      <c r="Q2" s="59" t="s">
        <v>15</v>
      </c>
      <c r="R2" s="59" t="s">
        <v>16</v>
      </c>
      <c r="S2" s="59" t="s">
        <v>200</v>
      </c>
      <c r="T2" s="59" t="s">
        <v>17</v>
      </c>
      <c r="U2" s="59" t="s">
        <v>183</v>
      </c>
      <c r="V2" s="59" t="s">
        <v>18</v>
      </c>
      <c r="W2" s="63" t="s">
        <v>19</v>
      </c>
      <c r="X2" s="59" t="s">
        <v>20</v>
      </c>
      <c r="Y2" s="59" t="s">
        <v>21</v>
      </c>
      <c r="Z2" s="59" t="s">
        <v>22</v>
      </c>
      <c r="AA2" s="30" t="s">
        <v>3</v>
      </c>
    </row>
    <row r="3" spans="1:27" ht="34.5" customHeight="1" x14ac:dyDescent="0.2">
      <c r="A3" s="117" t="s">
        <v>130</v>
      </c>
      <c r="B3" s="94" t="s">
        <v>29</v>
      </c>
      <c r="C3" s="94" t="s">
        <v>120</v>
      </c>
      <c r="D3" s="94" t="s">
        <v>1089</v>
      </c>
      <c r="E3" s="94"/>
      <c r="F3" s="21">
        <v>2002600</v>
      </c>
      <c r="G3" s="94" t="s">
        <v>1065</v>
      </c>
      <c r="H3" s="4">
        <v>1399</v>
      </c>
      <c r="I3" s="96">
        <v>1399</v>
      </c>
      <c r="J3" s="97">
        <v>0</v>
      </c>
      <c r="K3" s="94" t="s">
        <v>1066</v>
      </c>
      <c r="L3" s="98">
        <v>8</v>
      </c>
      <c r="M3" s="98">
        <v>128</v>
      </c>
      <c r="N3" s="94" t="s">
        <v>1067</v>
      </c>
      <c r="O3" s="94" t="s">
        <v>95</v>
      </c>
      <c r="P3" s="94" t="s">
        <v>1068</v>
      </c>
      <c r="Q3" s="99">
        <v>6.1</v>
      </c>
      <c r="R3" s="94" t="s">
        <v>1069</v>
      </c>
      <c r="S3" s="94" t="s">
        <v>1070</v>
      </c>
      <c r="T3" s="6" t="s">
        <v>24</v>
      </c>
      <c r="U3" s="99">
        <v>170</v>
      </c>
      <c r="V3" s="99" t="s">
        <v>431</v>
      </c>
      <c r="W3" s="100"/>
      <c r="X3" s="100"/>
      <c r="Y3" s="94" t="s">
        <v>195</v>
      </c>
      <c r="Z3" s="101">
        <v>2</v>
      </c>
      <c r="AA3" s="102" t="s">
        <v>1210</v>
      </c>
    </row>
    <row r="4" spans="1:27" ht="34.5" customHeight="1" x14ac:dyDescent="0.2">
      <c r="A4" s="117" t="s">
        <v>130</v>
      </c>
      <c r="B4" s="94" t="s">
        <v>29</v>
      </c>
      <c r="C4" s="94" t="s">
        <v>120</v>
      </c>
      <c r="D4" s="94" t="s">
        <v>1089</v>
      </c>
      <c r="E4" s="94"/>
      <c r="F4" s="21">
        <v>2002605</v>
      </c>
      <c r="G4" s="94" t="s">
        <v>1071</v>
      </c>
      <c r="H4" s="4">
        <v>1599</v>
      </c>
      <c r="I4" s="96">
        <v>1599</v>
      </c>
      <c r="J4" s="97">
        <v>0</v>
      </c>
      <c r="K4" s="94" t="s">
        <v>1066</v>
      </c>
      <c r="L4" s="98">
        <v>8</v>
      </c>
      <c r="M4" s="98">
        <v>256</v>
      </c>
      <c r="N4" s="94" t="s">
        <v>1067</v>
      </c>
      <c r="O4" s="94" t="s">
        <v>95</v>
      </c>
      <c r="P4" s="94" t="s">
        <v>1068</v>
      </c>
      <c r="Q4" s="99">
        <v>6.1</v>
      </c>
      <c r="R4" s="94" t="s">
        <v>1069</v>
      </c>
      <c r="S4" s="94" t="s">
        <v>1070</v>
      </c>
      <c r="T4" s="6" t="s">
        <v>24</v>
      </c>
      <c r="U4" s="99">
        <v>170</v>
      </c>
      <c r="V4" s="99" t="s">
        <v>431</v>
      </c>
      <c r="W4" s="100"/>
      <c r="X4" s="100"/>
      <c r="Y4" s="94" t="s">
        <v>195</v>
      </c>
      <c r="Z4" s="101">
        <v>2</v>
      </c>
      <c r="AA4" s="102" t="s">
        <v>1210</v>
      </c>
    </row>
    <row r="5" spans="1:27" ht="34.5" customHeight="1" x14ac:dyDescent="0.2">
      <c r="A5" s="117" t="s">
        <v>130</v>
      </c>
      <c r="B5" s="94" t="s">
        <v>29</v>
      </c>
      <c r="C5" s="94" t="s">
        <v>120</v>
      </c>
      <c r="D5" s="94" t="s">
        <v>1089</v>
      </c>
      <c r="E5" s="94"/>
      <c r="F5" s="21">
        <v>2002610</v>
      </c>
      <c r="G5" s="94" t="s">
        <v>1072</v>
      </c>
      <c r="H5" s="4">
        <v>1949</v>
      </c>
      <c r="I5" s="96">
        <v>1949</v>
      </c>
      <c r="J5" s="97">
        <v>0</v>
      </c>
      <c r="K5" s="94" t="s">
        <v>1066</v>
      </c>
      <c r="L5" s="98">
        <v>8</v>
      </c>
      <c r="M5" s="98">
        <v>512</v>
      </c>
      <c r="N5" s="94" t="s">
        <v>1067</v>
      </c>
      <c r="O5" s="94" t="s">
        <v>95</v>
      </c>
      <c r="P5" s="94" t="s">
        <v>1068</v>
      </c>
      <c r="Q5" s="99">
        <v>6.1</v>
      </c>
      <c r="R5" s="94" t="s">
        <v>1069</v>
      </c>
      <c r="S5" s="94" t="s">
        <v>1070</v>
      </c>
      <c r="T5" s="6" t="s">
        <v>24</v>
      </c>
      <c r="U5" s="99">
        <v>170</v>
      </c>
      <c r="V5" s="99" t="s">
        <v>431</v>
      </c>
      <c r="W5" s="100"/>
      <c r="X5" s="100"/>
      <c r="Y5" s="94" t="s">
        <v>195</v>
      </c>
      <c r="Z5" s="101">
        <v>2</v>
      </c>
      <c r="AA5" s="102" t="s">
        <v>1210</v>
      </c>
    </row>
    <row r="6" spans="1:27" ht="34.5" customHeight="1" x14ac:dyDescent="0.2">
      <c r="A6" s="117" t="s">
        <v>130</v>
      </c>
      <c r="B6" s="94" t="s">
        <v>29</v>
      </c>
      <c r="C6" s="94" t="s">
        <v>120</v>
      </c>
      <c r="D6" s="94" t="s">
        <v>1090</v>
      </c>
      <c r="E6" s="94"/>
      <c r="F6" s="21">
        <v>2002615</v>
      </c>
      <c r="G6" s="94" t="s">
        <v>1073</v>
      </c>
      <c r="H6" s="4">
        <v>1599</v>
      </c>
      <c r="I6" s="96">
        <v>1599</v>
      </c>
      <c r="J6" s="97">
        <v>0</v>
      </c>
      <c r="K6" s="94" t="s">
        <v>1066</v>
      </c>
      <c r="L6" s="98">
        <v>8</v>
      </c>
      <c r="M6" s="98">
        <v>128</v>
      </c>
      <c r="N6" s="94" t="s">
        <v>1067</v>
      </c>
      <c r="O6" s="94" t="s">
        <v>95</v>
      </c>
      <c r="P6" s="94" t="s">
        <v>1068</v>
      </c>
      <c r="Q6" s="99">
        <v>6.7</v>
      </c>
      <c r="R6" s="94" t="s">
        <v>1069</v>
      </c>
      <c r="S6" s="94" t="s">
        <v>1074</v>
      </c>
      <c r="T6" s="6" t="s">
        <v>24</v>
      </c>
      <c r="U6" s="99">
        <v>199</v>
      </c>
      <c r="V6" s="99" t="s">
        <v>431</v>
      </c>
      <c r="W6" s="100"/>
      <c r="X6" s="100"/>
      <c r="Y6" s="94" t="s">
        <v>195</v>
      </c>
      <c r="Z6" s="101">
        <v>2</v>
      </c>
      <c r="AA6" s="102" t="s">
        <v>1210</v>
      </c>
    </row>
    <row r="7" spans="1:27" ht="34.5" customHeight="1" x14ac:dyDescent="0.2">
      <c r="A7" s="117" t="s">
        <v>130</v>
      </c>
      <c r="B7" s="94" t="s">
        <v>29</v>
      </c>
      <c r="C7" s="94" t="s">
        <v>120</v>
      </c>
      <c r="D7" s="94" t="s">
        <v>1090</v>
      </c>
      <c r="E7" s="94"/>
      <c r="F7" s="21">
        <v>2002620</v>
      </c>
      <c r="G7" s="94" t="s">
        <v>1075</v>
      </c>
      <c r="H7" s="4">
        <v>1799</v>
      </c>
      <c r="I7" s="96">
        <v>1799</v>
      </c>
      <c r="J7" s="97">
        <v>0</v>
      </c>
      <c r="K7" s="94" t="s">
        <v>1066</v>
      </c>
      <c r="L7" s="98">
        <v>8</v>
      </c>
      <c r="M7" s="98">
        <v>256</v>
      </c>
      <c r="N7" s="94" t="s">
        <v>1067</v>
      </c>
      <c r="O7" s="94" t="s">
        <v>95</v>
      </c>
      <c r="P7" s="94" t="s">
        <v>1068</v>
      </c>
      <c r="Q7" s="99">
        <v>6.7</v>
      </c>
      <c r="R7" s="94" t="s">
        <v>1069</v>
      </c>
      <c r="S7" s="94" t="s">
        <v>1074</v>
      </c>
      <c r="T7" s="6" t="s">
        <v>24</v>
      </c>
      <c r="U7" s="99">
        <v>199</v>
      </c>
      <c r="V7" s="99" t="s">
        <v>431</v>
      </c>
      <c r="W7" s="100"/>
      <c r="X7" s="100"/>
      <c r="Y7" s="94" t="s">
        <v>195</v>
      </c>
      <c r="Z7" s="101">
        <v>2</v>
      </c>
      <c r="AA7" s="102" t="s">
        <v>1210</v>
      </c>
    </row>
    <row r="8" spans="1:27" ht="34.5" customHeight="1" x14ac:dyDescent="0.2">
      <c r="A8" s="117" t="s">
        <v>130</v>
      </c>
      <c r="B8" s="94" t="s">
        <v>29</v>
      </c>
      <c r="C8" s="94" t="s">
        <v>120</v>
      </c>
      <c r="D8" s="94" t="s">
        <v>1090</v>
      </c>
      <c r="E8" s="94"/>
      <c r="F8" s="21">
        <v>2002625</v>
      </c>
      <c r="G8" s="94" t="s">
        <v>1076</v>
      </c>
      <c r="H8" s="4">
        <v>2149</v>
      </c>
      <c r="I8" s="96">
        <v>2149</v>
      </c>
      <c r="J8" s="97">
        <v>0</v>
      </c>
      <c r="K8" s="94" t="s">
        <v>1066</v>
      </c>
      <c r="L8" s="98">
        <v>8</v>
      </c>
      <c r="M8" s="98">
        <v>512</v>
      </c>
      <c r="N8" s="94" t="s">
        <v>1067</v>
      </c>
      <c r="O8" s="94" t="s">
        <v>95</v>
      </c>
      <c r="P8" s="94" t="s">
        <v>1068</v>
      </c>
      <c r="Q8" s="99">
        <v>6.7</v>
      </c>
      <c r="R8" s="94" t="s">
        <v>1069</v>
      </c>
      <c r="S8" s="94" t="s">
        <v>1074</v>
      </c>
      <c r="T8" s="6" t="s">
        <v>24</v>
      </c>
      <c r="U8" s="99">
        <v>199</v>
      </c>
      <c r="V8" s="99" t="s">
        <v>431</v>
      </c>
      <c r="W8" s="100"/>
      <c r="X8" s="100"/>
      <c r="Y8" s="94" t="s">
        <v>195</v>
      </c>
      <c r="Z8" s="101">
        <v>2</v>
      </c>
      <c r="AA8" s="102" t="s">
        <v>1210</v>
      </c>
    </row>
    <row r="9" spans="1:27" ht="34.5" customHeight="1" x14ac:dyDescent="0.2">
      <c r="A9" s="117" t="s">
        <v>130</v>
      </c>
      <c r="B9" s="94" t="s">
        <v>29</v>
      </c>
      <c r="C9" s="94" t="s">
        <v>120</v>
      </c>
      <c r="D9" s="94" t="s">
        <v>1091</v>
      </c>
      <c r="E9" s="94"/>
      <c r="F9" s="21">
        <v>2002630</v>
      </c>
      <c r="G9" s="94" t="s">
        <v>1077</v>
      </c>
      <c r="H9" s="4">
        <v>1799</v>
      </c>
      <c r="I9" s="96">
        <v>1799</v>
      </c>
      <c r="J9" s="97">
        <v>0</v>
      </c>
      <c r="K9" s="94" t="s">
        <v>1078</v>
      </c>
      <c r="L9" s="98">
        <v>8</v>
      </c>
      <c r="M9" s="98">
        <v>128</v>
      </c>
      <c r="N9" s="94" t="s">
        <v>1079</v>
      </c>
      <c r="O9" s="94" t="s">
        <v>95</v>
      </c>
      <c r="P9" s="94" t="s">
        <v>1068</v>
      </c>
      <c r="Q9" s="99">
        <v>6.3</v>
      </c>
      <c r="R9" s="94" t="s">
        <v>1080</v>
      </c>
      <c r="S9" s="94" t="s">
        <v>1081</v>
      </c>
      <c r="T9" s="6" t="s">
        <v>24</v>
      </c>
      <c r="U9" s="99">
        <v>199</v>
      </c>
      <c r="V9" s="99" t="s">
        <v>431</v>
      </c>
      <c r="W9" s="100"/>
      <c r="X9" s="100"/>
      <c r="Y9" s="94" t="s">
        <v>195</v>
      </c>
      <c r="Z9" s="101">
        <v>2</v>
      </c>
      <c r="AA9" s="102" t="s">
        <v>1211</v>
      </c>
    </row>
    <row r="10" spans="1:27" ht="34.5" customHeight="1" x14ac:dyDescent="0.2">
      <c r="A10" s="117" t="s">
        <v>130</v>
      </c>
      <c r="B10" s="171" t="s">
        <v>29</v>
      </c>
      <c r="C10" s="171" t="s">
        <v>120</v>
      </c>
      <c r="D10" s="171" t="s">
        <v>1091</v>
      </c>
      <c r="E10" s="171"/>
      <c r="F10" s="172">
        <v>2002634</v>
      </c>
      <c r="G10" s="171" t="s">
        <v>1082</v>
      </c>
      <c r="H10" s="173">
        <v>1999</v>
      </c>
      <c r="I10" s="174">
        <v>1999</v>
      </c>
      <c r="J10" s="175">
        <v>0</v>
      </c>
      <c r="K10" s="171" t="s">
        <v>1078</v>
      </c>
      <c r="L10" s="176">
        <v>8</v>
      </c>
      <c r="M10" s="176">
        <v>256</v>
      </c>
      <c r="N10" s="171" t="s">
        <v>1079</v>
      </c>
      <c r="O10" s="171" t="s">
        <v>95</v>
      </c>
      <c r="P10" s="171" t="s">
        <v>1068</v>
      </c>
      <c r="Q10" s="177">
        <v>6.3</v>
      </c>
      <c r="R10" s="171" t="s">
        <v>1080</v>
      </c>
      <c r="S10" s="171" t="s">
        <v>1081</v>
      </c>
      <c r="T10" s="178" t="s">
        <v>24</v>
      </c>
      <c r="U10" s="177">
        <v>199</v>
      </c>
      <c r="V10" s="177" t="s">
        <v>431</v>
      </c>
      <c r="W10" s="179"/>
      <c r="X10" s="179"/>
      <c r="Y10" s="171" t="s">
        <v>195</v>
      </c>
      <c r="Z10" s="180">
        <v>2</v>
      </c>
      <c r="AA10" s="181" t="s">
        <v>1211</v>
      </c>
    </row>
    <row r="11" spans="1:27" ht="34.5" customHeight="1" x14ac:dyDescent="0.2">
      <c r="A11" s="117" t="s">
        <v>130</v>
      </c>
      <c r="B11" s="94" t="s">
        <v>29</v>
      </c>
      <c r="C11" s="94" t="s">
        <v>120</v>
      </c>
      <c r="D11" s="94" t="s">
        <v>1091</v>
      </c>
      <c r="E11" s="94"/>
      <c r="F11" s="21">
        <v>2002638</v>
      </c>
      <c r="G11" s="94" t="s">
        <v>1083</v>
      </c>
      <c r="H11" s="4">
        <v>2349</v>
      </c>
      <c r="I11" s="96">
        <v>2349</v>
      </c>
      <c r="J11" s="97">
        <v>0</v>
      </c>
      <c r="K11" s="94" t="s">
        <v>1078</v>
      </c>
      <c r="L11" s="98">
        <v>8</v>
      </c>
      <c r="M11" s="98">
        <v>512</v>
      </c>
      <c r="N11" s="94" t="s">
        <v>1079</v>
      </c>
      <c r="O11" s="94" t="s">
        <v>95</v>
      </c>
      <c r="P11" s="94" t="s">
        <v>1068</v>
      </c>
      <c r="Q11" s="99">
        <v>6.3</v>
      </c>
      <c r="R11" s="94" t="s">
        <v>1080</v>
      </c>
      <c r="S11" s="94" t="s">
        <v>1081</v>
      </c>
      <c r="T11" s="6" t="s">
        <v>24</v>
      </c>
      <c r="U11" s="99">
        <v>199</v>
      </c>
      <c r="V11" s="99" t="s">
        <v>431</v>
      </c>
      <c r="W11" s="100"/>
      <c r="X11" s="100"/>
      <c r="Y11" s="94" t="s">
        <v>195</v>
      </c>
      <c r="Z11" s="101">
        <v>2</v>
      </c>
      <c r="AA11" s="102" t="s">
        <v>1211</v>
      </c>
    </row>
    <row r="12" spans="1:27" ht="34.5" customHeight="1" x14ac:dyDescent="0.2">
      <c r="A12" s="117" t="s">
        <v>130</v>
      </c>
      <c r="B12" s="94" t="s">
        <v>29</v>
      </c>
      <c r="C12" s="94" t="s">
        <v>120</v>
      </c>
      <c r="D12" s="94" t="s">
        <v>1091</v>
      </c>
      <c r="E12" s="94"/>
      <c r="F12" s="21">
        <v>2002642</v>
      </c>
      <c r="G12" s="94" t="s">
        <v>1084</v>
      </c>
      <c r="H12" s="4">
        <v>2699</v>
      </c>
      <c r="I12" s="96">
        <v>2699</v>
      </c>
      <c r="J12" s="97">
        <v>0</v>
      </c>
      <c r="K12" s="94" t="s">
        <v>1078</v>
      </c>
      <c r="L12" s="98">
        <v>8</v>
      </c>
      <c r="M12" s="98">
        <v>1000</v>
      </c>
      <c r="N12" s="94" t="s">
        <v>1079</v>
      </c>
      <c r="O12" s="94" t="s">
        <v>95</v>
      </c>
      <c r="P12" s="94" t="s">
        <v>1068</v>
      </c>
      <c r="Q12" s="99">
        <v>6.3</v>
      </c>
      <c r="R12" s="94" t="s">
        <v>1080</v>
      </c>
      <c r="S12" s="94" t="s">
        <v>1081</v>
      </c>
      <c r="T12" s="6" t="s">
        <v>24</v>
      </c>
      <c r="U12" s="99">
        <v>199</v>
      </c>
      <c r="V12" s="99" t="s">
        <v>431</v>
      </c>
      <c r="W12" s="100"/>
      <c r="X12" s="100"/>
      <c r="Y12" s="94" t="s">
        <v>195</v>
      </c>
      <c r="Z12" s="101">
        <v>2</v>
      </c>
      <c r="AA12" s="102" t="s">
        <v>1211</v>
      </c>
    </row>
    <row r="13" spans="1:27" ht="34.5" customHeight="1" x14ac:dyDescent="0.2">
      <c r="A13" s="117" t="s">
        <v>130</v>
      </c>
      <c r="B13" s="94" t="s">
        <v>29</v>
      </c>
      <c r="C13" s="94" t="s">
        <v>120</v>
      </c>
      <c r="D13" s="94" t="s">
        <v>1092</v>
      </c>
      <c r="E13" s="94"/>
      <c r="F13" s="21">
        <v>2002646</v>
      </c>
      <c r="G13" s="94" t="s">
        <v>1085</v>
      </c>
      <c r="H13" s="4">
        <v>2149</v>
      </c>
      <c r="I13" s="96">
        <v>2149</v>
      </c>
      <c r="J13" s="97">
        <v>0</v>
      </c>
      <c r="K13" s="94" t="s">
        <v>1078</v>
      </c>
      <c r="L13" s="98">
        <v>8</v>
      </c>
      <c r="M13" s="98">
        <v>256</v>
      </c>
      <c r="N13" s="94" t="s">
        <v>1079</v>
      </c>
      <c r="O13" s="94" t="s">
        <v>95</v>
      </c>
      <c r="P13" s="94" t="s">
        <v>1068</v>
      </c>
      <c r="Q13" s="99">
        <v>6.9</v>
      </c>
      <c r="R13" s="94" t="s">
        <v>1080</v>
      </c>
      <c r="S13" s="94" t="s">
        <v>1086</v>
      </c>
      <c r="T13" s="6" t="s">
        <v>24</v>
      </c>
      <c r="U13" s="99">
        <v>227</v>
      </c>
      <c r="V13" s="99" t="s">
        <v>431</v>
      </c>
      <c r="W13" s="100"/>
      <c r="X13" s="100"/>
      <c r="Y13" s="94" t="s">
        <v>195</v>
      </c>
      <c r="Z13" s="101">
        <v>2</v>
      </c>
      <c r="AA13" s="102" t="s">
        <v>1211</v>
      </c>
    </row>
    <row r="14" spans="1:27" ht="34.5" customHeight="1" x14ac:dyDescent="0.2">
      <c r="A14" s="117" t="s">
        <v>130</v>
      </c>
      <c r="B14" s="94" t="s">
        <v>29</v>
      </c>
      <c r="C14" s="94" t="s">
        <v>120</v>
      </c>
      <c r="D14" s="94" t="s">
        <v>1092</v>
      </c>
      <c r="E14" s="94"/>
      <c r="F14" s="21">
        <v>2002650</v>
      </c>
      <c r="G14" s="94" t="s">
        <v>1087</v>
      </c>
      <c r="H14" s="4">
        <v>2499</v>
      </c>
      <c r="I14" s="96">
        <v>2499</v>
      </c>
      <c r="J14" s="97">
        <v>0</v>
      </c>
      <c r="K14" s="94" t="s">
        <v>1078</v>
      </c>
      <c r="L14" s="98">
        <v>8</v>
      </c>
      <c r="M14" s="98">
        <v>512</v>
      </c>
      <c r="N14" s="94" t="s">
        <v>1079</v>
      </c>
      <c r="O14" s="94" t="s">
        <v>95</v>
      </c>
      <c r="P14" s="94" t="s">
        <v>1068</v>
      </c>
      <c r="Q14" s="99">
        <v>6.9</v>
      </c>
      <c r="R14" s="94" t="s">
        <v>1080</v>
      </c>
      <c r="S14" s="94" t="s">
        <v>1086</v>
      </c>
      <c r="T14" s="6" t="s">
        <v>24</v>
      </c>
      <c r="U14" s="99">
        <v>227</v>
      </c>
      <c r="V14" s="99" t="s">
        <v>431</v>
      </c>
      <c r="W14" s="100"/>
      <c r="X14" s="100"/>
      <c r="Y14" s="94" t="s">
        <v>195</v>
      </c>
      <c r="Z14" s="101">
        <v>2</v>
      </c>
      <c r="AA14" s="102" t="s">
        <v>1211</v>
      </c>
    </row>
    <row r="15" spans="1:27" ht="34.5" customHeight="1" x14ac:dyDescent="0.2">
      <c r="A15" s="117" t="s">
        <v>130</v>
      </c>
      <c r="B15" s="94" t="s">
        <v>29</v>
      </c>
      <c r="C15" s="94" t="s">
        <v>120</v>
      </c>
      <c r="D15" s="94" t="s">
        <v>1092</v>
      </c>
      <c r="E15" s="94"/>
      <c r="F15" s="21">
        <v>2002654</v>
      </c>
      <c r="G15" s="94" t="s">
        <v>1088</v>
      </c>
      <c r="H15" s="4">
        <v>2849</v>
      </c>
      <c r="I15" s="96">
        <v>2849</v>
      </c>
      <c r="J15" s="97">
        <v>0</v>
      </c>
      <c r="K15" s="94" t="s">
        <v>1078</v>
      </c>
      <c r="L15" s="98">
        <v>8</v>
      </c>
      <c r="M15" s="98">
        <v>1000</v>
      </c>
      <c r="N15" s="94" t="s">
        <v>1079</v>
      </c>
      <c r="O15" s="94" t="s">
        <v>95</v>
      </c>
      <c r="P15" s="94" t="s">
        <v>1068</v>
      </c>
      <c r="Q15" s="99">
        <v>6.9</v>
      </c>
      <c r="R15" s="94" t="s">
        <v>1080</v>
      </c>
      <c r="S15" s="94" t="s">
        <v>1086</v>
      </c>
      <c r="T15" s="6" t="s">
        <v>24</v>
      </c>
      <c r="U15" s="99">
        <v>227</v>
      </c>
      <c r="V15" s="99" t="s">
        <v>431</v>
      </c>
      <c r="W15" s="100"/>
      <c r="X15" s="100"/>
      <c r="Y15" s="94" t="s">
        <v>195</v>
      </c>
      <c r="Z15" s="101">
        <v>2</v>
      </c>
      <c r="AA15" s="102" t="s">
        <v>1211</v>
      </c>
    </row>
    <row r="16" spans="1:27" ht="34.5" customHeight="1" x14ac:dyDescent="0.2">
      <c r="A16" s="117" t="s">
        <v>130</v>
      </c>
      <c r="B16" s="94" t="s">
        <v>29</v>
      </c>
      <c r="C16" s="94" t="s">
        <v>120</v>
      </c>
      <c r="D16" s="94" t="s">
        <v>212</v>
      </c>
      <c r="E16" s="94"/>
      <c r="F16" s="94">
        <v>2001614</v>
      </c>
      <c r="G16" s="65" t="s">
        <v>229</v>
      </c>
      <c r="H16" s="4">
        <v>719</v>
      </c>
      <c r="I16" s="96">
        <v>719</v>
      </c>
      <c r="J16" s="97">
        <v>0</v>
      </c>
      <c r="K16" s="94" t="s">
        <v>197</v>
      </c>
      <c r="L16" s="98">
        <v>4</v>
      </c>
      <c r="M16" s="98">
        <v>64</v>
      </c>
      <c r="N16" s="94" t="s">
        <v>199</v>
      </c>
      <c r="O16" s="94" t="s">
        <v>95</v>
      </c>
      <c r="P16" s="94" t="s">
        <v>193</v>
      </c>
      <c r="Q16" s="99">
        <v>4.7</v>
      </c>
      <c r="R16" s="94" t="s">
        <v>194</v>
      </c>
      <c r="S16" s="94" t="s">
        <v>201</v>
      </c>
      <c r="T16" s="6" t="s">
        <v>24</v>
      </c>
      <c r="U16" s="99">
        <v>144</v>
      </c>
      <c r="V16" s="99">
        <v>20</v>
      </c>
      <c r="W16" s="100">
        <v>7.8298399999999999</v>
      </c>
      <c r="X16" s="99">
        <v>55000</v>
      </c>
      <c r="Y16" s="94" t="s">
        <v>195</v>
      </c>
      <c r="Z16" s="101">
        <v>2</v>
      </c>
      <c r="AA16" s="102" t="s">
        <v>854</v>
      </c>
    </row>
    <row r="17" spans="1:27" ht="34.5" customHeight="1" x14ac:dyDescent="0.2">
      <c r="A17" s="117" t="s">
        <v>130</v>
      </c>
      <c r="B17" s="94" t="s">
        <v>29</v>
      </c>
      <c r="C17" s="94" t="s">
        <v>120</v>
      </c>
      <c r="D17" s="94" t="s">
        <v>212</v>
      </c>
      <c r="E17" s="94"/>
      <c r="F17" s="94">
        <v>2001627</v>
      </c>
      <c r="G17" s="65" t="s">
        <v>230</v>
      </c>
      <c r="H17" s="4">
        <v>799</v>
      </c>
      <c r="I17" s="96">
        <v>799</v>
      </c>
      <c r="J17" s="97">
        <v>0</v>
      </c>
      <c r="K17" s="94" t="s">
        <v>197</v>
      </c>
      <c r="L17" s="98">
        <v>4</v>
      </c>
      <c r="M17" s="98">
        <v>128</v>
      </c>
      <c r="N17" s="94" t="s">
        <v>199</v>
      </c>
      <c r="O17" s="94" t="s">
        <v>95</v>
      </c>
      <c r="P17" s="94" t="s">
        <v>492</v>
      </c>
      <c r="Q17" s="99">
        <v>4.7</v>
      </c>
      <c r="R17" s="94" t="s">
        <v>194</v>
      </c>
      <c r="S17" s="94" t="s">
        <v>201</v>
      </c>
      <c r="T17" s="6" t="s">
        <v>24</v>
      </c>
      <c r="U17" s="99">
        <v>144</v>
      </c>
      <c r="V17" s="99">
        <v>20</v>
      </c>
      <c r="W17" s="100">
        <v>7.8298399999999999</v>
      </c>
      <c r="X17" s="99">
        <v>55000</v>
      </c>
      <c r="Y17" s="94" t="s">
        <v>195</v>
      </c>
      <c r="Z17" s="101">
        <v>2</v>
      </c>
      <c r="AA17" s="102"/>
    </row>
    <row r="18" spans="1:27" ht="34.5" customHeight="1" x14ac:dyDescent="0.2">
      <c r="A18" s="117" t="s">
        <v>130</v>
      </c>
      <c r="B18" s="94" t="s">
        <v>29</v>
      </c>
      <c r="C18" s="94" t="s">
        <v>120</v>
      </c>
      <c r="D18" s="94" t="s">
        <v>723</v>
      </c>
      <c r="E18" s="94"/>
      <c r="F18" s="21">
        <v>2002300</v>
      </c>
      <c r="G18" s="65" t="s">
        <v>233</v>
      </c>
      <c r="H18" s="4">
        <v>1249</v>
      </c>
      <c r="I18" s="96">
        <v>1249</v>
      </c>
      <c r="J18" s="97">
        <v>0</v>
      </c>
      <c r="K18" s="94" t="s">
        <v>500</v>
      </c>
      <c r="L18" s="98">
        <v>6</v>
      </c>
      <c r="M18" s="98">
        <v>128</v>
      </c>
      <c r="N18" s="94" t="s">
        <v>441</v>
      </c>
      <c r="O18" s="94" t="s">
        <v>95</v>
      </c>
      <c r="P18" s="94" t="s">
        <v>722</v>
      </c>
      <c r="Q18" s="99">
        <v>6.1</v>
      </c>
      <c r="R18" s="94" t="s">
        <v>436</v>
      </c>
      <c r="S18" s="94" t="s">
        <v>443</v>
      </c>
      <c r="T18" s="6" t="s">
        <v>24</v>
      </c>
      <c r="U18" s="99">
        <v>171</v>
      </c>
      <c r="V18" s="99" t="s">
        <v>431</v>
      </c>
      <c r="W18" s="100">
        <v>12.98</v>
      </c>
      <c r="X18" s="100"/>
      <c r="Y18" s="94" t="s">
        <v>195</v>
      </c>
      <c r="Z18" s="101">
        <v>2</v>
      </c>
      <c r="AA18" s="102" t="s">
        <v>1212</v>
      </c>
    </row>
    <row r="19" spans="1:27" ht="34.5" customHeight="1" x14ac:dyDescent="0.2">
      <c r="A19" s="117" t="s">
        <v>130</v>
      </c>
      <c r="B19" s="94" t="s">
        <v>29</v>
      </c>
      <c r="C19" s="94" t="s">
        <v>120</v>
      </c>
      <c r="D19" s="94" t="s">
        <v>723</v>
      </c>
      <c r="E19" s="94"/>
      <c r="F19" s="21">
        <v>2002305</v>
      </c>
      <c r="G19" s="65" t="s">
        <v>240</v>
      </c>
      <c r="H19" s="4">
        <v>1449</v>
      </c>
      <c r="I19" s="96">
        <v>1449</v>
      </c>
      <c r="J19" s="97">
        <v>0</v>
      </c>
      <c r="K19" s="94" t="s">
        <v>500</v>
      </c>
      <c r="L19" s="98">
        <v>6</v>
      </c>
      <c r="M19" s="98">
        <v>256</v>
      </c>
      <c r="N19" s="94" t="s">
        <v>441</v>
      </c>
      <c r="O19" s="94" t="s">
        <v>95</v>
      </c>
      <c r="P19" s="94" t="s">
        <v>722</v>
      </c>
      <c r="Q19" s="99">
        <v>6.1</v>
      </c>
      <c r="R19" s="94" t="s">
        <v>436</v>
      </c>
      <c r="S19" s="94" t="s">
        <v>443</v>
      </c>
      <c r="T19" s="6" t="s">
        <v>24</v>
      </c>
      <c r="U19" s="99">
        <v>171</v>
      </c>
      <c r="V19" s="99" t="s">
        <v>431</v>
      </c>
      <c r="W19" s="100">
        <v>12.98</v>
      </c>
      <c r="X19" s="100"/>
      <c r="Y19" s="94" t="s">
        <v>195</v>
      </c>
      <c r="Z19" s="101">
        <v>2</v>
      </c>
      <c r="AA19" s="102" t="s">
        <v>1212</v>
      </c>
    </row>
    <row r="20" spans="1:27" ht="34.5" customHeight="1" x14ac:dyDescent="0.2">
      <c r="A20" s="117" t="s">
        <v>130</v>
      </c>
      <c r="B20" s="94" t="s">
        <v>29</v>
      </c>
      <c r="C20" s="94" t="s">
        <v>120</v>
      </c>
      <c r="D20" s="94" t="s">
        <v>724</v>
      </c>
      <c r="E20" s="94"/>
      <c r="F20" s="21">
        <v>2002315</v>
      </c>
      <c r="G20" s="65" t="s">
        <v>817</v>
      </c>
      <c r="H20" s="4">
        <v>1399</v>
      </c>
      <c r="I20" s="96">
        <v>1399</v>
      </c>
      <c r="J20" s="97">
        <v>0</v>
      </c>
      <c r="K20" s="94" t="s">
        <v>500</v>
      </c>
      <c r="L20" s="98">
        <v>6</v>
      </c>
      <c r="M20" s="98">
        <v>128</v>
      </c>
      <c r="N20" s="94" t="s">
        <v>441</v>
      </c>
      <c r="O20" s="94" t="s">
        <v>95</v>
      </c>
      <c r="P20" s="94" t="s">
        <v>722</v>
      </c>
      <c r="Q20" s="99">
        <v>6.7</v>
      </c>
      <c r="R20" s="94" t="s">
        <v>436</v>
      </c>
      <c r="S20" s="94" t="s">
        <v>444</v>
      </c>
      <c r="T20" s="6" t="s">
        <v>24</v>
      </c>
      <c r="U20" s="99">
        <v>201</v>
      </c>
      <c r="V20" s="99" t="s">
        <v>431</v>
      </c>
      <c r="W20" s="100">
        <v>16.95</v>
      </c>
      <c r="X20" s="100"/>
      <c r="Y20" s="94" t="s">
        <v>195</v>
      </c>
      <c r="Z20" s="101">
        <v>2</v>
      </c>
      <c r="AA20" s="102" t="s">
        <v>1212</v>
      </c>
    </row>
    <row r="21" spans="1:27" ht="34.5" customHeight="1" x14ac:dyDescent="0.2">
      <c r="A21" s="117" t="s">
        <v>130</v>
      </c>
      <c r="B21" s="94" t="s">
        <v>29</v>
      </c>
      <c r="C21" s="94" t="s">
        <v>120</v>
      </c>
      <c r="D21" s="94" t="s">
        <v>724</v>
      </c>
      <c r="E21" s="94"/>
      <c r="F21" s="21">
        <v>2002320</v>
      </c>
      <c r="G21" s="65" t="s">
        <v>818</v>
      </c>
      <c r="H21" s="4">
        <v>1599</v>
      </c>
      <c r="I21" s="96">
        <v>1599</v>
      </c>
      <c r="J21" s="97">
        <v>0</v>
      </c>
      <c r="K21" s="94" t="s">
        <v>500</v>
      </c>
      <c r="L21" s="98">
        <v>6</v>
      </c>
      <c r="M21" s="98">
        <v>256</v>
      </c>
      <c r="N21" s="94" t="s">
        <v>441</v>
      </c>
      <c r="O21" s="94" t="s">
        <v>95</v>
      </c>
      <c r="P21" s="94" t="s">
        <v>722</v>
      </c>
      <c r="Q21" s="99">
        <v>6.7</v>
      </c>
      <c r="R21" s="94" t="s">
        <v>436</v>
      </c>
      <c r="S21" s="94" t="s">
        <v>444</v>
      </c>
      <c r="T21" s="6" t="s">
        <v>24</v>
      </c>
      <c r="U21" s="99">
        <v>201</v>
      </c>
      <c r="V21" s="99" t="s">
        <v>431</v>
      </c>
      <c r="W21" s="100">
        <v>16.95</v>
      </c>
      <c r="X21" s="100"/>
      <c r="Y21" s="94" t="s">
        <v>195</v>
      </c>
      <c r="Z21" s="101">
        <v>2</v>
      </c>
      <c r="AA21" s="102" t="s">
        <v>1212</v>
      </c>
    </row>
    <row r="22" spans="1:27" ht="34.5" customHeight="1" x14ac:dyDescent="0.2">
      <c r="A22" s="117" t="s">
        <v>130</v>
      </c>
      <c r="B22" s="94" t="s">
        <v>29</v>
      </c>
      <c r="C22" s="94" t="s">
        <v>120</v>
      </c>
      <c r="D22" s="94" t="s">
        <v>213</v>
      </c>
      <c r="E22" s="94"/>
      <c r="F22" s="21">
        <v>2113021</v>
      </c>
      <c r="G22" s="65" t="s">
        <v>232</v>
      </c>
      <c r="H22" s="4">
        <v>679</v>
      </c>
      <c r="I22" s="96">
        <v>679</v>
      </c>
      <c r="J22" s="97">
        <v>0</v>
      </c>
      <c r="K22" s="94" t="s">
        <v>493</v>
      </c>
      <c r="L22" s="98">
        <v>4</v>
      </c>
      <c r="M22" s="98">
        <v>128</v>
      </c>
      <c r="N22" s="94" t="s">
        <v>199</v>
      </c>
      <c r="O22" s="94" t="s">
        <v>95</v>
      </c>
      <c r="P22" s="94" t="s">
        <v>494</v>
      </c>
      <c r="Q22" s="99">
        <v>6.1</v>
      </c>
      <c r="R22" s="94" t="s">
        <v>495</v>
      </c>
      <c r="S22" s="94" t="s">
        <v>496</v>
      </c>
      <c r="T22" s="6" t="s">
        <v>24</v>
      </c>
      <c r="U22" s="99">
        <v>194</v>
      </c>
      <c r="V22" s="99">
        <v>20</v>
      </c>
      <c r="W22" s="100"/>
      <c r="X22" s="99"/>
      <c r="Y22" s="94" t="s">
        <v>434</v>
      </c>
      <c r="Z22" s="101">
        <v>2</v>
      </c>
      <c r="AA22" s="102"/>
    </row>
    <row r="23" spans="1:27" ht="34.5" customHeight="1" x14ac:dyDescent="0.2">
      <c r="A23" s="117" t="s">
        <v>130</v>
      </c>
      <c r="B23" s="94" t="s">
        <v>29</v>
      </c>
      <c r="C23" s="94" t="s">
        <v>120</v>
      </c>
      <c r="D23" s="94" t="s">
        <v>213</v>
      </c>
      <c r="E23" s="94"/>
      <c r="F23" s="21">
        <v>2113027</v>
      </c>
      <c r="G23" s="65" t="s">
        <v>233</v>
      </c>
      <c r="H23" s="4">
        <v>759</v>
      </c>
      <c r="I23" s="96">
        <v>759</v>
      </c>
      <c r="J23" s="97">
        <v>0</v>
      </c>
      <c r="K23" s="94" t="s">
        <v>493</v>
      </c>
      <c r="L23" s="98">
        <v>4</v>
      </c>
      <c r="M23" s="98">
        <v>128</v>
      </c>
      <c r="N23" s="94" t="s">
        <v>199</v>
      </c>
      <c r="O23" s="94" t="s">
        <v>95</v>
      </c>
      <c r="P23" s="94" t="s">
        <v>494</v>
      </c>
      <c r="Q23" s="99">
        <v>6.1</v>
      </c>
      <c r="R23" s="94" t="s">
        <v>495</v>
      </c>
      <c r="S23" s="94" t="s">
        <v>496</v>
      </c>
      <c r="T23" s="6" t="s">
        <v>24</v>
      </c>
      <c r="U23" s="99">
        <v>194</v>
      </c>
      <c r="V23" s="99">
        <v>20</v>
      </c>
      <c r="W23" s="100"/>
      <c r="X23" s="99"/>
      <c r="Y23" s="94" t="s">
        <v>434</v>
      </c>
      <c r="Z23" s="101">
        <v>2</v>
      </c>
      <c r="AA23" s="102"/>
    </row>
    <row r="24" spans="1:27" ht="34.5" customHeight="1" x14ac:dyDescent="0.2">
      <c r="A24" s="117" t="s">
        <v>130</v>
      </c>
      <c r="B24" s="94" t="s">
        <v>29</v>
      </c>
      <c r="C24" s="94" t="s">
        <v>120</v>
      </c>
      <c r="D24" s="94" t="s">
        <v>214</v>
      </c>
      <c r="E24" s="94"/>
      <c r="F24" s="21">
        <v>2001575</v>
      </c>
      <c r="G24" s="65" t="s">
        <v>232</v>
      </c>
      <c r="H24" s="4">
        <v>999</v>
      </c>
      <c r="I24" s="96">
        <v>999</v>
      </c>
      <c r="J24" s="97">
        <v>0</v>
      </c>
      <c r="K24" s="94" t="s">
        <v>439</v>
      </c>
      <c r="L24" s="98">
        <v>4</v>
      </c>
      <c r="M24" s="98">
        <v>64</v>
      </c>
      <c r="N24" s="94" t="s">
        <v>199</v>
      </c>
      <c r="O24" s="94" t="s">
        <v>95</v>
      </c>
      <c r="P24" s="94" t="s">
        <v>497</v>
      </c>
      <c r="Q24" s="99">
        <v>6.1</v>
      </c>
      <c r="R24" s="94" t="s">
        <v>498</v>
      </c>
      <c r="S24" s="94" t="s">
        <v>437</v>
      </c>
      <c r="T24" s="6" t="s">
        <v>24</v>
      </c>
      <c r="U24" s="99">
        <v>162</v>
      </c>
      <c r="V24" s="99">
        <v>20</v>
      </c>
      <c r="W24" s="100"/>
      <c r="X24" s="99"/>
      <c r="Y24" s="94" t="s">
        <v>195</v>
      </c>
      <c r="Z24" s="101">
        <v>2</v>
      </c>
      <c r="AA24" s="102"/>
    </row>
    <row r="25" spans="1:27" ht="34.5" customHeight="1" x14ac:dyDescent="0.2">
      <c r="A25" s="117" t="s">
        <v>130</v>
      </c>
      <c r="B25" s="94" t="s">
        <v>29</v>
      </c>
      <c r="C25" s="94" t="s">
        <v>120</v>
      </c>
      <c r="D25" s="94" t="s">
        <v>215</v>
      </c>
      <c r="E25" s="94"/>
      <c r="F25" s="21">
        <v>2002115</v>
      </c>
      <c r="G25" s="65" t="s">
        <v>230</v>
      </c>
      <c r="H25" s="4">
        <v>1099</v>
      </c>
      <c r="I25" s="96">
        <v>1099</v>
      </c>
      <c r="J25" s="97">
        <v>0</v>
      </c>
      <c r="K25" s="94" t="s">
        <v>197</v>
      </c>
      <c r="L25" s="98">
        <v>4</v>
      </c>
      <c r="M25" s="98">
        <v>128</v>
      </c>
      <c r="N25" s="94" t="s">
        <v>199</v>
      </c>
      <c r="O25" s="94" t="s">
        <v>95</v>
      </c>
      <c r="P25" s="94" t="s">
        <v>497</v>
      </c>
      <c r="Q25" s="99">
        <v>6.1</v>
      </c>
      <c r="R25" s="94" t="s">
        <v>498</v>
      </c>
      <c r="S25" s="94" t="s">
        <v>437</v>
      </c>
      <c r="T25" s="6" t="s">
        <v>24</v>
      </c>
      <c r="U25" s="99">
        <v>174</v>
      </c>
      <c r="V25" s="99">
        <v>20</v>
      </c>
      <c r="W25" s="100"/>
      <c r="X25" s="99"/>
      <c r="Y25" s="94" t="s">
        <v>195</v>
      </c>
      <c r="Z25" s="101">
        <v>2</v>
      </c>
      <c r="AA25" s="102"/>
    </row>
    <row r="26" spans="1:27" ht="34.5" customHeight="1" x14ac:dyDescent="0.2">
      <c r="A26" s="117" t="s">
        <v>130</v>
      </c>
      <c r="B26" s="94" t="s">
        <v>29</v>
      </c>
      <c r="C26" s="94" t="s">
        <v>120</v>
      </c>
      <c r="D26" s="94" t="s">
        <v>215</v>
      </c>
      <c r="E26" s="94"/>
      <c r="F26" s="21">
        <v>2002120</v>
      </c>
      <c r="G26" s="65" t="s">
        <v>231</v>
      </c>
      <c r="H26" s="4">
        <v>1299</v>
      </c>
      <c r="I26" s="96">
        <v>1299</v>
      </c>
      <c r="J26" s="97">
        <v>0</v>
      </c>
      <c r="K26" s="94" t="s">
        <v>197</v>
      </c>
      <c r="L26" s="98">
        <v>4</v>
      </c>
      <c r="M26" s="98">
        <v>256</v>
      </c>
      <c r="N26" s="94" t="s">
        <v>199</v>
      </c>
      <c r="O26" s="94" t="s">
        <v>95</v>
      </c>
      <c r="P26" s="94" t="s">
        <v>497</v>
      </c>
      <c r="Q26" s="99">
        <v>6.1</v>
      </c>
      <c r="R26" s="94" t="s">
        <v>498</v>
      </c>
      <c r="S26" s="94" t="s">
        <v>437</v>
      </c>
      <c r="T26" s="6" t="s">
        <v>24</v>
      </c>
      <c r="U26" s="99">
        <v>174</v>
      </c>
      <c r="V26" s="99">
        <v>20</v>
      </c>
      <c r="W26" s="100"/>
      <c r="X26" s="99"/>
      <c r="Y26" s="94" t="s">
        <v>195</v>
      </c>
      <c r="Z26" s="101">
        <v>2</v>
      </c>
      <c r="AA26" s="102"/>
    </row>
    <row r="27" spans="1:27" ht="34.5" customHeight="1" x14ac:dyDescent="0.2">
      <c r="A27" s="117" t="s">
        <v>130</v>
      </c>
      <c r="B27" s="94" t="s">
        <v>29</v>
      </c>
      <c r="C27" s="94" t="s">
        <v>120</v>
      </c>
      <c r="D27" s="94" t="s">
        <v>217</v>
      </c>
      <c r="E27" s="94"/>
      <c r="F27" s="21">
        <v>2001909</v>
      </c>
      <c r="G27" s="65" t="s">
        <v>236</v>
      </c>
      <c r="H27" s="4">
        <v>1299</v>
      </c>
      <c r="I27" s="96">
        <v>1299</v>
      </c>
      <c r="J27" s="97">
        <v>0</v>
      </c>
      <c r="K27" s="94" t="s">
        <v>197</v>
      </c>
      <c r="L27" s="98">
        <v>6</v>
      </c>
      <c r="M27" s="98">
        <v>128</v>
      </c>
      <c r="N27" s="94" t="s">
        <v>499</v>
      </c>
      <c r="O27" s="94" t="s">
        <v>95</v>
      </c>
      <c r="P27" s="94" t="s">
        <v>497</v>
      </c>
      <c r="Q27" s="99">
        <v>6.1</v>
      </c>
      <c r="R27" s="94" t="s">
        <v>498</v>
      </c>
      <c r="S27" s="94" t="s">
        <v>437</v>
      </c>
      <c r="T27" s="6" t="s">
        <v>24</v>
      </c>
      <c r="U27" s="99">
        <v>172</v>
      </c>
      <c r="V27" s="99">
        <v>20</v>
      </c>
      <c r="W27" s="100"/>
      <c r="X27" s="99"/>
      <c r="Y27" s="94" t="s">
        <v>195</v>
      </c>
      <c r="Z27" s="101">
        <v>2</v>
      </c>
      <c r="AA27" s="102"/>
    </row>
    <row r="28" spans="1:27" ht="34.5" customHeight="1" x14ac:dyDescent="0.2">
      <c r="A28" s="117" t="s">
        <v>130</v>
      </c>
      <c r="B28" s="94" t="s">
        <v>29</v>
      </c>
      <c r="C28" s="94" t="s">
        <v>120</v>
      </c>
      <c r="D28" s="94" t="s">
        <v>217</v>
      </c>
      <c r="E28" s="94"/>
      <c r="F28" s="21">
        <v>2001910</v>
      </c>
      <c r="G28" s="65" t="s">
        <v>855</v>
      </c>
      <c r="H28" s="4">
        <v>1299</v>
      </c>
      <c r="I28" s="96">
        <v>1299</v>
      </c>
      <c r="J28" s="97">
        <v>0</v>
      </c>
      <c r="K28" s="94" t="s">
        <v>197</v>
      </c>
      <c r="L28" s="98">
        <v>6</v>
      </c>
      <c r="M28" s="98">
        <v>128</v>
      </c>
      <c r="N28" s="94" t="s">
        <v>499</v>
      </c>
      <c r="O28" s="94" t="s">
        <v>95</v>
      </c>
      <c r="P28" s="94" t="s">
        <v>497</v>
      </c>
      <c r="Q28" s="99">
        <v>6.1</v>
      </c>
      <c r="R28" s="94" t="s">
        <v>498</v>
      </c>
      <c r="S28" s="94" t="s">
        <v>437</v>
      </c>
      <c r="T28" s="6" t="s">
        <v>24</v>
      </c>
      <c r="U28" s="99">
        <v>172</v>
      </c>
      <c r="V28" s="99">
        <v>20</v>
      </c>
      <c r="W28" s="100"/>
      <c r="X28" s="99"/>
      <c r="Y28" s="94" t="s">
        <v>195</v>
      </c>
      <c r="Z28" s="101">
        <v>2</v>
      </c>
      <c r="AA28" s="102"/>
    </row>
    <row r="29" spans="1:27" ht="34.5" customHeight="1" x14ac:dyDescent="0.2">
      <c r="A29" s="117" t="s">
        <v>130</v>
      </c>
      <c r="B29" s="94" t="s">
        <v>29</v>
      </c>
      <c r="C29" s="94" t="s">
        <v>120</v>
      </c>
      <c r="D29" s="94" t="s">
        <v>217</v>
      </c>
      <c r="E29" s="94"/>
      <c r="F29" s="21">
        <v>2001911</v>
      </c>
      <c r="G29" s="65" t="s">
        <v>856</v>
      </c>
      <c r="H29" s="4">
        <v>1299</v>
      </c>
      <c r="I29" s="96">
        <v>1299</v>
      </c>
      <c r="J29" s="97">
        <v>0</v>
      </c>
      <c r="K29" s="94" t="s">
        <v>197</v>
      </c>
      <c r="L29" s="98">
        <v>6</v>
      </c>
      <c r="M29" s="98">
        <v>128</v>
      </c>
      <c r="N29" s="94" t="s">
        <v>499</v>
      </c>
      <c r="O29" s="94" t="s">
        <v>95</v>
      </c>
      <c r="P29" s="94" t="s">
        <v>497</v>
      </c>
      <c r="Q29" s="99">
        <v>6.1</v>
      </c>
      <c r="R29" s="94" t="s">
        <v>498</v>
      </c>
      <c r="S29" s="94" t="s">
        <v>437</v>
      </c>
      <c r="T29" s="6" t="s">
        <v>24</v>
      </c>
      <c r="U29" s="99">
        <v>172</v>
      </c>
      <c r="V29" s="99">
        <v>20</v>
      </c>
      <c r="W29" s="100"/>
      <c r="X29" s="99"/>
      <c r="Y29" s="94" t="s">
        <v>195</v>
      </c>
      <c r="Z29" s="101">
        <v>2</v>
      </c>
      <c r="AA29" s="102"/>
    </row>
    <row r="30" spans="1:27" ht="34.5" customHeight="1" x14ac:dyDescent="0.2">
      <c r="A30" s="117" t="s">
        <v>130</v>
      </c>
      <c r="B30" s="94" t="s">
        <v>29</v>
      </c>
      <c r="C30" s="94" t="s">
        <v>120</v>
      </c>
      <c r="D30" s="94" t="s">
        <v>217</v>
      </c>
      <c r="E30" s="94"/>
      <c r="F30" s="21">
        <v>2001914</v>
      </c>
      <c r="G30" s="65" t="s">
        <v>237</v>
      </c>
      <c r="H30" s="4">
        <v>1499</v>
      </c>
      <c r="I30" s="96">
        <v>1499</v>
      </c>
      <c r="J30" s="97">
        <v>0</v>
      </c>
      <c r="K30" s="94" t="s">
        <v>197</v>
      </c>
      <c r="L30" s="98">
        <v>6</v>
      </c>
      <c r="M30" s="98">
        <v>256</v>
      </c>
      <c r="N30" s="94" t="s">
        <v>499</v>
      </c>
      <c r="O30" s="94" t="s">
        <v>95</v>
      </c>
      <c r="P30" s="94" t="s">
        <v>497</v>
      </c>
      <c r="Q30" s="99">
        <v>6.1</v>
      </c>
      <c r="R30" s="94" t="s">
        <v>498</v>
      </c>
      <c r="S30" s="94" t="s">
        <v>437</v>
      </c>
      <c r="T30" s="6" t="s">
        <v>24</v>
      </c>
      <c r="U30" s="99">
        <v>172</v>
      </c>
      <c r="V30" s="99">
        <v>20</v>
      </c>
      <c r="W30" s="100"/>
      <c r="X30" s="99"/>
      <c r="Y30" s="94" t="s">
        <v>195</v>
      </c>
      <c r="Z30" s="101">
        <v>2</v>
      </c>
      <c r="AA30" s="102"/>
    </row>
    <row r="31" spans="1:27" ht="34.5" customHeight="1" x14ac:dyDescent="0.2">
      <c r="A31" s="117" t="s">
        <v>130</v>
      </c>
      <c r="B31" s="94" t="s">
        <v>29</v>
      </c>
      <c r="C31" s="94" t="s">
        <v>120</v>
      </c>
      <c r="D31" s="94" t="s">
        <v>218</v>
      </c>
      <c r="E31" s="94"/>
      <c r="F31" s="21">
        <v>2001924</v>
      </c>
      <c r="G31" s="65" t="s">
        <v>236</v>
      </c>
      <c r="H31" s="4">
        <v>1499</v>
      </c>
      <c r="I31" s="96">
        <v>1499</v>
      </c>
      <c r="J31" s="97">
        <v>0</v>
      </c>
      <c r="K31" s="94" t="s">
        <v>197</v>
      </c>
      <c r="L31" s="98">
        <v>6</v>
      </c>
      <c r="M31" s="98">
        <v>128</v>
      </c>
      <c r="N31" s="94" t="s">
        <v>499</v>
      </c>
      <c r="O31" s="94" t="s">
        <v>95</v>
      </c>
      <c r="P31" s="94" t="s">
        <v>497</v>
      </c>
      <c r="Q31" s="99">
        <v>6.7</v>
      </c>
      <c r="R31" s="94" t="s">
        <v>498</v>
      </c>
      <c r="S31" s="94" t="s">
        <v>442</v>
      </c>
      <c r="T31" s="6" t="s">
        <v>24</v>
      </c>
      <c r="U31" s="99">
        <v>203</v>
      </c>
      <c r="V31" s="99">
        <v>20</v>
      </c>
      <c r="W31" s="100"/>
      <c r="X31" s="99"/>
      <c r="Y31" s="94" t="s">
        <v>195</v>
      </c>
      <c r="Z31" s="101">
        <v>2</v>
      </c>
      <c r="AA31" s="102"/>
    </row>
    <row r="32" spans="1:27" ht="34.5" customHeight="1" x14ac:dyDescent="0.2">
      <c r="A32" s="117" t="s">
        <v>130</v>
      </c>
      <c r="B32" s="94" t="s">
        <v>29</v>
      </c>
      <c r="C32" s="94" t="s">
        <v>98</v>
      </c>
      <c r="D32" s="94" t="s">
        <v>592</v>
      </c>
      <c r="E32" s="94"/>
      <c r="F32" s="21">
        <v>2002056</v>
      </c>
      <c r="G32" s="65" t="s">
        <v>233</v>
      </c>
      <c r="H32" s="4">
        <v>899</v>
      </c>
      <c r="I32" s="96">
        <v>899</v>
      </c>
      <c r="J32" s="97">
        <v>0</v>
      </c>
      <c r="K32" s="94" t="s">
        <v>503</v>
      </c>
      <c r="L32" s="98">
        <v>6</v>
      </c>
      <c r="M32" s="98">
        <v>128</v>
      </c>
      <c r="N32" s="94" t="s">
        <v>593</v>
      </c>
      <c r="O32" s="94" t="s">
        <v>98</v>
      </c>
      <c r="P32" s="94" t="s">
        <v>446</v>
      </c>
      <c r="Q32" s="99">
        <v>6.6</v>
      </c>
      <c r="R32" s="94" t="s">
        <v>594</v>
      </c>
      <c r="S32" s="94" t="s">
        <v>595</v>
      </c>
      <c r="T32" s="6" t="s">
        <v>501</v>
      </c>
      <c r="U32" s="99">
        <v>235</v>
      </c>
      <c r="V32" s="99">
        <v>15</v>
      </c>
      <c r="W32" s="100" t="s">
        <v>505</v>
      </c>
      <c r="X32" s="99"/>
      <c r="Y32" s="94" t="s">
        <v>195</v>
      </c>
      <c r="Z32" s="101"/>
      <c r="AA32" s="102"/>
    </row>
    <row r="33" spans="1:27" ht="34.5" customHeight="1" x14ac:dyDescent="0.2">
      <c r="A33" s="117" t="s">
        <v>130</v>
      </c>
      <c r="B33" s="94" t="s">
        <v>29</v>
      </c>
      <c r="C33" s="94" t="s">
        <v>98</v>
      </c>
      <c r="D33" s="94" t="s">
        <v>1059</v>
      </c>
      <c r="E33" s="94"/>
      <c r="F33" s="21">
        <v>2001333</v>
      </c>
      <c r="G33" s="65" t="s">
        <v>233</v>
      </c>
      <c r="H33" s="4">
        <v>599</v>
      </c>
      <c r="I33" s="96">
        <v>599</v>
      </c>
      <c r="J33" s="97">
        <v>0</v>
      </c>
      <c r="K33" s="94"/>
      <c r="L33" s="98"/>
      <c r="M33" s="98"/>
      <c r="N33" s="94"/>
      <c r="O33" s="94"/>
      <c r="P33" s="94"/>
      <c r="Q33" s="99"/>
      <c r="R33" s="94"/>
      <c r="S33" s="94"/>
      <c r="T33" s="6"/>
      <c r="U33" s="99"/>
      <c r="V33" s="99"/>
      <c r="W33" s="100"/>
      <c r="X33" s="99"/>
      <c r="Y33" s="94"/>
      <c r="Z33" s="101"/>
      <c r="AA33" s="102"/>
    </row>
    <row r="34" spans="1:27" ht="34.5" customHeight="1" x14ac:dyDescent="0.2">
      <c r="A34" s="117" t="s">
        <v>130</v>
      </c>
      <c r="B34" s="94" t="s">
        <v>29</v>
      </c>
      <c r="C34" s="94" t="s">
        <v>98</v>
      </c>
      <c r="D34" s="94" t="s">
        <v>1170</v>
      </c>
      <c r="E34" s="94"/>
      <c r="F34" s="21">
        <v>2002463</v>
      </c>
      <c r="G34" s="65" t="s">
        <v>233</v>
      </c>
      <c r="H34" s="4">
        <v>349</v>
      </c>
      <c r="I34" s="96">
        <v>349</v>
      </c>
      <c r="J34" s="97">
        <v>0</v>
      </c>
      <c r="K34" s="94" t="s">
        <v>445</v>
      </c>
      <c r="L34" s="98">
        <v>8</v>
      </c>
      <c r="M34" s="98">
        <v>128</v>
      </c>
      <c r="N34" s="94" t="s">
        <v>734</v>
      </c>
      <c r="O34" s="94" t="s">
        <v>25</v>
      </c>
      <c r="P34" s="94" t="s">
        <v>461</v>
      </c>
      <c r="Q34" s="99">
        <v>6.6</v>
      </c>
      <c r="R34" s="94" t="s">
        <v>594</v>
      </c>
      <c r="S34" s="94" t="s">
        <v>735</v>
      </c>
      <c r="T34" s="6" t="s">
        <v>507</v>
      </c>
      <c r="U34" s="99">
        <v>202</v>
      </c>
      <c r="V34" s="99"/>
      <c r="W34" s="100" t="s">
        <v>510</v>
      </c>
      <c r="X34" s="99"/>
      <c r="Y34" s="94" t="s">
        <v>195</v>
      </c>
      <c r="Z34" s="101"/>
      <c r="AA34" s="102"/>
    </row>
    <row r="35" spans="1:27" ht="34.5" customHeight="1" x14ac:dyDescent="0.2">
      <c r="A35" s="117" t="s">
        <v>130</v>
      </c>
      <c r="B35" s="94" t="s">
        <v>29</v>
      </c>
      <c r="C35" s="94" t="s">
        <v>98</v>
      </c>
      <c r="D35" s="94" t="s">
        <v>1171</v>
      </c>
      <c r="E35" s="94"/>
      <c r="F35" s="21">
        <v>2001130</v>
      </c>
      <c r="G35" s="65" t="s">
        <v>233</v>
      </c>
      <c r="H35" s="4">
        <v>549</v>
      </c>
      <c r="I35" s="96">
        <v>549</v>
      </c>
      <c r="J35" s="97">
        <v>0</v>
      </c>
      <c r="K35" s="94" t="s">
        <v>445</v>
      </c>
      <c r="L35" s="98">
        <v>6</v>
      </c>
      <c r="M35" s="98">
        <v>128</v>
      </c>
      <c r="N35" s="94" t="s">
        <v>453</v>
      </c>
      <c r="O35" s="94" t="s">
        <v>98</v>
      </c>
      <c r="P35" s="94" t="s">
        <v>446</v>
      </c>
      <c r="Q35" s="99">
        <v>6.4</v>
      </c>
      <c r="R35" s="94" t="s">
        <v>506</v>
      </c>
      <c r="S35" s="94" t="s">
        <v>452</v>
      </c>
      <c r="T35" s="6" t="s">
        <v>507</v>
      </c>
      <c r="U35" s="99">
        <v>186</v>
      </c>
      <c r="V35" s="99">
        <v>25</v>
      </c>
      <c r="W35" s="100" t="s">
        <v>508</v>
      </c>
      <c r="X35" s="99"/>
      <c r="Y35" s="94" t="s">
        <v>195</v>
      </c>
      <c r="Z35" s="101"/>
      <c r="AA35" s="102" t="s">
        <v>576</v>
      </c>
    </row>
    <row r="36" spans="1:27" ht="34.5" customHeight="1" x14ac:dyDescent="0.2">
      <c r="A36" s="117" t="s">
        <v>130</v>
      </c>
      <c r="B36" s="94" t="s">
        <v>29</v>
      </c>
      <c r="C36" s="94" t="s">
        <v>98</v>
      </c>
      <c r="D36" s="94" t="s">
        <v>1173</v>
      </c>
      <c r="E36" s="94"/>
      <c r="F36" s="21">
        <v>2001128</v>
      </c>
      <c r="G36" s="65" t="s">
        <v>233</v>
      </c>
      <c r="H36" s="4">
        <v>699</v>
      </c>
      <c r="I36" s="96">
        <v>699</v>
      </c>
      <c r="J36" s="97">
        <v>0</v>
      </c>
      <c r="K36" s="94" t="s">
        <v>445</v>
      </c>
      <c r="L36" s="98">
        <v>6</v>
      </c>
      <c r="M36" s="98">
        <v>128</v>
      </c>
      <c r="N36" s="94" t="s">
        <v>453</v>
      </c>
      <c r="O36" s="94" t="s">
        <v>98</v>
      </c>
      <c r="P36" s="94" t="s">
        <v>446</v>
      </c>
      <c r="Q36" s="99">
        <v>6.5</v>
      </c>
      <c r="R36" s="94" t="s">
        <v>509</v>
      </c>
      <c r="S36" s="94" t="s">
        <v>452</v>
      </c>
      <c r="T36" s="6" t="s">
        <v>507</v>
      </c>
      <c r="U36" s="99">
        <v>189</v>
      </c>
      <c r="V36" s="99">
        <v>25</v>
      </c>
      <c r="W36" s="100" t="s">
        <v>510</v>
      </c>
      <c r="X36" s="99"/>
      <c r="Y36" s="94" t="s">
        <v>195</v>
      </c>
      <c r="Z36" s="101"/>
      <c r="AA36" s="102" t="s">
        <v>576</v>
      </c>
    </row>
    <row r="37" spans="1:27" ht="34.5" customHeight="1" x14ac:dyDescent="0.2">
      <c r="A37" s="117" t="s">
        <v>130</v>
      </c>
      <c r="B37" s="94" t="s">
        <v>29</v>
      </c>
      <c r="C37" s="94" t="s">
        <v>98</v>
      </c>
      <c r="D37" s="94" t="s">
        <v>596</v>
      </c>
      <c r="E37" s="94"/>
      <c r="F37" s="21">
        <v>2000696</v>
      </c>
      <c r="G37" s="65" t="s">
        <v>239</v>
      </c>
      <c r="H37" s="4">
        <v>770</v>
      </c>
      <c r="I37" s="96">
        <v>770</v>
      </c>
      <c r="J37" s="97">
        <v>0</v>
      </c>
      <c r="K37" s="94" t="s">
        <v>445</v>
      </c>
      <c r="L37" s="98">
        <v>8</v>
      </c>
      <c r="M37" s="98">
        <v>128</v>
      </c>
      <c r="N37" s="94" t="s">
        <v>512</v>
      </c>
      <c r="O37" s="94" t="s">
        <v>98</v>
      </c>
      <c r="P37" s="94" t="s">
        <v>446</v>
      </c>
      <c r="Q37" s="99">
        <v>6.1</v>
      </c>
      <c r="R37" s="94" t="s">
        <v>449</v>
      </c>
      <c r="S37" s="94" t="s">
        <v>450</v>
      </c>
      <c r="T37" s="6" t="s">
        <v>507</v>
      </c>
      <c r="U37" s="99">
        <v>167</v>
      </c>
      <c r="V37" s="99"/>
      <c r="W37" s="100" t="s">
        <v>513</v>
      </c>
      <c r="X37" s="99"/>
      <c r="Y37" s="94" t="s">
        <v>195</v>
      </c>
      <c r="Z37" s="101"/>
      <c r="AA37" s="102"/>
    </row>
    <row r="38" spans="1:27" ht="34.5" customHeight="1" x14ac:dyDescent="0.2">
      <c r="A38" s="117" t="s">
        <v>130</v>
      </c>
      <c r="B38" s="94" t="s">
        <v>29</v>
      </c>
      <c r="C38" s="94" t="s">
        <v>98</v>
      </c>
      <c r="D38" s="94" t="s">
        <v>1062</v>
      </c>
      <c r="E38" s="94"/>
      <c r="F38" s="21">
        <v>2002382</v>
      </c>
      <c r="G38" s="94" t="s">
        <v>240</v>
      </c>
      <c r="H38" s="4">
        <v>1399</v>
      </c>
      <c r="I38" s="96">
        <v>1399</v>
      </c>
      <c r="J38" s="97">
        <v>0</v>
      </c>
      <c r="K38" s="94"/>
      <c r="L38" s="98"/>
      <c r="M38" s="98"/>
      <c r="N38" s="94"/>
      <c r="O38" s="94"/>
      <c r="P38" s="94"/>
      <c r="Q38" s="99"/>
      <c r="R38" s="94"/>
      <c r="S38" s="94"/>
      <c r="T38" s="6"/>
      <c r="U38" s="99"/>
      <c r="V38" s="99"/>
      <c r="W38" s="100"/>
      <c r="X38" s="99"/>
      <c r="Y38" s="94"/>
      <c r="Z38" s="101"/>
      <c r="AA38" s="102"/>
    </row>
    <row r="39" spans="1:27" ht="34.5" customHeight="1" x14ac:dyDescent="0.2">
      <c r="A39" s="117" t="s">
        <v>130</v>
      </c>
      <c r="B39" s="94" t="s">
        <v>29</v>
      </c>
      <c r="C39" s="94" t="s">
        <v>98</v>
      </c>
      <c r="D39" s="94" t="s">
        <v>1062</v>
      </c>
      <c r="E39" s="94"/>
      <c r="F39" s="21">
        <v>2002378</v>
      </c>
      <c r="G39" s="94" t="s">
        <v>241</v>
      </c>
      <c r="H39" s="4">
        <v>1599</v>
      </c>
      <c r="I39" s="96">
        <v>1599</v>
      </c>
      <c r="J39" s="97">
        <v>0</v>
      </c>
      <c r="K39" s="94"/>
      <c r="L39" s="98"/>
      <c r="M39" s="98"/>
      <c r="N39" s="94"/>
      <c r="O39" s="94"/>
      <c r="P39" s="94"/>
      <c r="Q39" s="99"/>
      <c r="R39" s="94"/>
      <c r="S39" s="94"/>
      <c r="T39" s="6"/>
      <c r="U39" s="99"/>
      <c r="V39" s="99"/>
      <c r="W39" s="100"/>
      <c r="X39" s="99"/>
      <c r="Y39" s="94"/>
      <c r="Z39" s="101"/>
      <c r="AA39" s="102"/>
    </row>
    <row r="40" spans="1:27" ht="34.5" customHeight="1" x14ac:dyDescent="0.2">
      <c r="A40" s="117" t="s">
        <v>130</v>
      </c>
      <c r="B40" s="94" t="s">
        <v>29</v>
      </c>
      <c r="C40" s="94" t="s">
        <v>98</v>
      </c>
      <c r="D40" s="94" t="s">
        <v>1261</v>
      </c>
      <c r="E40" s="94"/>
      <c r="F40" s="21">
        <v>2002374</v>
      </c>
      <c r="G40" s="94" t="s">
        <v>240</v>
      </c>
      <c r="H40" s="4">
        <v>1699</v>
      </c>
      <c r="I40" s="96">
        <v>1699</v>
      </c>
      <c r="J40" s="97">
        <v>0</v>
      </c>
      <c r="K40" s="94"/>
      <c r="L40" s="98"/>
      <c r="M40" s="98"/>
      <c r="N40" s="94"/>
      <c r="O40" s="94"/>
      <c r="P40" s="94"/>
      <c r="Q40" s="99"/>
      <c r="R40" s="94"/>
      <c r="S40" s="94"/>
      <c r="T40" s="6"/>
      <c r="U40" s="99"/>
      <c r="V40" s="99"/>
      <c r="W40" s="100"/>
      <c r="X40" s="99"/>
      <c r="Y40" s="94"/>
      <c r="Z40" s="101"/>
      <c r="AA40" s="102"/>
    </row>
    <row r="41" spans="1:27" ht="34.5" customHeight="1" x14ac:dyDescent="0.2">
      <c r="A41" s="117" t="s">
        <v>130</v>
      </c>
      <c r="B41" s="94" t="s">
        <v>29</v>
      </c>
      <c r="C41" s="94" t="s">
        <v>98</v>
      </c>
      <c r="D41" s="94" t="s">
        <v>1262</v>
      </c>
      <c r="E41" s="94"/>
      <c r="F41" s="21">
        <v>2002370</v>
      </c>
      <c r="G41" s="94" t="s">
        <v>241</v>
      </c>
      <c r="H41" s="4">
        <v>1899</v>
      </c>
      <c r="I41" s="96">
        <v>1899</v>
      </c>
      <c r="J41" s="97">
        <v>0</v>
      </c>
      <c r="K41" s="94"/>
      <c r="L41" s="98"/>
      <c r="M41" s="98"/>
      <c r="N41" s="94"/>
      <c r="O41" s="94"/>
      <c r="P41" s="94"/>
      <c r="Q41" s="99"/>
      <c r="R41" s="94"/>
      <c r="S41" s="94"/>
      <c r="T41" s="6"/>
      <c r="U41" s="99"/>
      <c r="V41" s="99"/>
      <c r="W41" s="100"/>
      <c r="X41" s="99"/>
      <c r="Y41" s="94"/>
      <c r="Z41" s="101"/>
      <c r="AA41" s="102"/>
    </row>
    <row r="42" spans="1:27" ht="34.5" customHeight="1" x14ac:dyDescent="0.2">
      <c r="A42" s="117" t="s">
        <v>130</v>
      </c>
      <c r="B42" s="94" t="s">
        <v>29</v>
      </c>
      <c r="C42" s="94" t="s">
        <v>98</v>
      </c>
      <c r="D42" s="94" t="s">
        <v>1263</v>
      </c>
      <c r="E42" s="94"/>
      <c r="F42" s="21">
        <v>2002366</v>
      </c>
      <c r="G42" s="94" t="s">
        <v>240</v>
      </c>
      <c r="H42" s="4">
        <v>2199</v>
      </c>
      <c r="I42" s="96">
        <v>2199</v>
      </c>
      <c r="J42" s="97">
        <v>0</v>
      </c>
      <c r="K42" s="94"/>
      <c r="L42" s="98"/>
      <c r="M42" s="98"/>
      <c r="N42" s="94"/>
      <c r="O42" s="94"/>
      <c r="P42" s="94"/>
      <c r="Q42" s="99"/>
      <c r="R42" s="94"/>
      <c r="S42" s="94"/>
      <c r="T42" s="6"/>
      <c r="U42" s="99"/>
      <c r="V42" s="99"/>
      <c r="W42" s="100"/>
      <c r="X42" s="99"/>
      <c r="Y42" s="94"/>
      <c r="Z42" s="101"/>
      <c r="AA42" s="102"/>
    </row>
    <row r="43" spans="1:27" ht="34.5" customHeight="1" x14ac:dyDescent="0.2">
      <c r="A43" s="117" t="s">
        <v>130</v>
      </c>
      <c r="B43" s="94" t="s">
        <v>29</v>
      </c>
      <c r="C43" s="94" t="s">
        <v>98</v>
      </c>
      <c r="D43" s="94" t="s">
        <v>1264</v>
      </c>
      <c r="E43" s="94"/>
      <c r="F43" s="21">
        <v>2002362</v>
      </c>
      <c r="G43" s="94" t="s">
        <v>241</v>
      </c>
      <c r="H43" s="4">
        <v>2399</v>
      </c>
      <c r="I43" s="96">
        <v>2399</v>
      </c>
      <c r="J43" s="97">
        <v>0</v>
      </c>
      <c r="K43" s="94"/>
      <c r="L43" s="98"/>
      <c r="M43" s="98"/>
      <c r="N43" s="94"/>
      <c r="O43" s="94"/>
      <c r="P43" s="94"/>
      <c r="Q43" s="99"/>
      <c r="R43" s="94"/>
      <c r="S43" s="94"/>
      <c r="T43" s="6"/>
      <c r="U43" s="99"/>
      <c r="V43" s="99"/>
      <c r="W43" s="100"/>
      <c r="X43" s="99"/>
      <c r="Y43" s="94"/>
      <c r="Z43" s="101"/>
      <c r="AA43" s="102"/>
    </row>
    <row r="44" spans="1:27" ht="34.5" customHeight="1" x14ac:dyDescent="0.2">
      <c r="A44" s="117" t="s">
        <v>130</v>
      </c>
      <c r="B44" s="94" t="s">
        <v>29</v>
      </c>
      <c r="C44" s="94" t="s">
        <v>98</v>
      </c>
      <c r="D44" s="94" t="s">
        <v>1265</v>
      </c>
      <c r="E44" s="94"/>
      <c r="F44" s="21">
        <v>2001425</v>
      </c>
      <c r="G44" s="94" t="s">
        <v>233</v>
      </c>
      <c r="H44" s="4">
        <v>1099</v>
      </c>
      <c r="I44" s="96">
        <v>1099</v>
      </c>
      <c r="J44" s="97">
        <v>0</v>
      </c>
      <c r="K44" s="94"/>
      <c r="L44" s="98"/>
      <c r="M44" s="98"/>
      <c r="N44" s="94"/>
      <c r="O44" s="94"/>
      <c r="P44" s="94"/>
      <c r="Q44" s="99"/>
      <c r="R44" s="94"/>
      <c r="S44" s="94"/>
      <c r="T44" s="6"/>
      <c r="U44" s="99"/>
      <c r="V44" s="99"/>
      <c r="W44" s="100"/>
      <c r="X44" s="99"/>
      <c r="Y44" s="94"/>
      <c r="Z44" s="101"/>
      <c r="AA44" s="102"/>
    </row>
    <row r="45" spans="1:27" ht="34.5" customHeight="1" x14ac:dyDescent="0.2">
      <c r="A45" s="117" t="s">
        <v>130</v>
      </c>
      <c r="B45" s="94" t="s">
        <v>29</v>
      </c>
      <c r="C45" s="94" t="s">
        <v>98</v>
      </c>
      <c r="D45" s="94" t="s">
        <v>1266</v>
      </c>
      <c r="E45" s="94"/>
      <c r="F45" s="21">
        <v>2001422</v>
      </c>
      <c r="G45" s="94" t="s">
        <v>240</v>
      </c>
      <c r="H45" s="4">
        <v>1199</v>
      </c>
      <c r="I45" s="96">
        <v>1199</v>
      </c>
      <c r="J45" s="97">
        <v>0</v>
      </c>
      <c r="K45" s="94"/>
      <c r="L45" s="98"/>
      <c r="M45" s="98"/>
      <c r="N45" s="94"/>
      <c r="O45" s="94"/>
      <c r="P45" s="94"/>
      <c r="Q45" s="99"/>
      <c r="R45" s="94"/>
      <c r="S45" s="94"/>
      <c r="T45" s="6"/>
      <c r="U45" s="99"/>
      <c r="V45" s="99"/>
      <c r="W45" s="100"/>
      <c r="X45" s="99"/>
      <c r="Y45" s="94"/>
      <c r="Z45" s="101"/>
      <c r="AA45" s="102"/>
    </row>
    <row r="46" spans="1:27" ht="34.5" customHeight="1" x14ac:dyDescent="0.2">
      <c r="A46" s="117" t="s">
        <v>130</v>
      </c>
      <c r="B46" s="94" t="s">
        <v>29</v>
      </c>
      <c r="C46" s="94" t="s">
        <v>98</v>
      </c>
      <c r="D46" s="94" t="s">
        <v>858</v>
      </c>
      <c r="E46" s="94"/>
      <c r="F46" s="21">
        <v>2001006</v>
      </c>
      <c r="G46" s="65" t="s">
        <v>235</v>
      </c>
      <c r="H46" s="4">
        <v>999</v>
      </c>
      <c r="I46" s="96">
        <v>999</v>
      </c>
      <c r="J46" s="97">
        <v>0</v>
      </c>
      <c r="K46" s="94" t="s">
        <v>445</v>
      </c>
      <c r="L46" s="98">
        <v>8</v>
      </c>
      <c r="M46" s="98">
        <v>128</v>
      </c>
      <c r="N46" s="94" t="s">
        <v>512</v>
      </c>
      <c r="O46" s="94" t="s">
        <v>98</v>
      </c>
      <c r="P46" s="94" t="s">
        <v>461</v>
      </c>
      <c r="Q46" s="99">
        <v>6.4</v>
      </c>
      <c r="R46" s="94" t="s">
        <v>449</v>
      </c>
      <c r="S46" s="94" t="s">
        <v>450</v>
      </c>
      <c r="T46" s="6" t="s">
        <v>507</v>
      </c>
      <c r="U46" s="99">
        <v>209</v>
      </c>
      <c r="V46" s="99"/>
      <c r="W46" s="100" t="s">
        <v>511</v>
      </c>
      <c r="X46" s="99"/>
      <c r="Y46" s="94" t="s">
        <v>195</v>
      </c>
      <c r="Z46" s="101"/>
      <c r="AA46" s="102" t="s">
        <v>865</v>
      </c>
    </row>
    <row r="47" spans="1:27" ht="34.5" customHeight="1" x14ac:dyDescent="0.2">
      <c r="A47" s="117" t="s">
        <v>130</v>
      </c>
      <c r="B47" s="94" t="s">
        <v>29</v>
      </c>
      <c r="C47" s="94" t="s">
        <v>98</v>
      </c>
      <c r="D47" s="94" t="s">
        <v>858</v>
      </c>
      <c r="E47" s="94"/>
      <c r="F47" s="21">
        <v>2001002</v>
      </c>
      <c r="G47" s="65" t="s">
        <v>731</v>
      </c>
      <c r="H47" s="4">
        <v>1099</v>
      </c>
      <c r="I47" s="96">
        <v>1099</v>
      </c>
      <c r="J47" s="97">
        <v>0</v>
      </c>
      <c r="K47" s="94" t="s">
        <v>445</v>
      </c>
      <c r="L47" s="98">
        <v>8</v>
      </c>
      <c r="M47" s="98">
        <v>256</v>
      </c>
      <c r="N47" s="94" t="s">
        <v>512</v>
      </c>
      <c r="O47" s="94" t="s">
        <v>98</v>
      </c>
      <c r="P47" s="94" t="s">
        <v>461</v>
      </c>
      <c r="Q47" s="99">
        <v>6.4</v>
      </c>
      <c r="R47" s="94" t="s">
        <v>449</v>
      </c>
      <c r="S47" s="94" t="s">
        <v>450</v>
      </c>
      <c r="T47" s="6" t="s">
        <v>507</v>
      </c>
      <c r="U47" s="99">
        <v>209</v>
      </c>
      <c r="V47" s="99"/>
      <c r="W47" s="100" t="s">
        <v>511</v>
      </c>
      <c r="X47" s="99"/>
      <c r="Y47" s="94" t="s">
        <v>195</v>
      </c>
      <c r="Z47" s="101"/>
      <c r="AA47" s="102" t="s">
        <v>866</v>
      </c>
    </row>
    <row r="48" spans="1:27" ht="34.5" customHeight="1" x14ac:dyDescent="0.2">
      <c r="A48" s="117" t="s">
        <v>130</v>
      </c>
      <c r="B48" s="94" t="s">
        <v>29</v>
      </c>
      <c r="C48" s="94" t="s">
        <v>98</v>
      </c>
      <c r="D48" s="94" t="s">
        <v>1256</v>
      </c>
      <c r="E48" s="94"/>
      <c r="F48" s="21">
        <v>2000738</v>
      </c>
      <c r="G48" s="65" t="s">
        <v>234</v>
      </c>
      <c r="H48" s="4">
        <v>1799</v>
      </c>
      <c r="I48" s="96">
        <v>1799</v>
      </c>
      <c r="J48" s="97">
        <v>0</v>
      </c>
      <c r="K48" s="94" t="s">
        <v>445</v>
      </c>
      <c r="L48" s="98">
        <v>8</v>
      </c>
      <c r="M48" s="98">
        <v>128</v>
      </c>
      <c r="N48" s="94" t="s">
        <v>512</v>
      </c>
      <c r="O48" s="94" t="s">
        <v>98</v>
      </c>
      <c r="P48" s="94" t="s">
        <v>446</v>
      </c>
      <c r="Q48" s="99">
        <v>6.7</v>
      </c>
      <c r="R48" s="94" t="s">
        <v>729</v>
      </c>
      <c r="S48" s="94" t="s">
        <v>730</v>
      </c>
      <c r="T48" s="6" t="s">
        <v>507</v>
      </c>
      <c r="U48" s="99">
        <v>187</v>
      </c>
      <c r="V48" s="99"/>
      <c r="W48" s="100" t="s">
        <v>513</v>
      </c>
      <c r="X48" s="99"/>
      <c r="Y48" s="94" t="s">
        <v>195</v>
      </c>
      <c r="Z48" s="101"/>
      <c r="AA48" s="102" t="s">
        <v>576</v>
      </c>
    </row>
    <row r="49" spans="1:27" ht="34.5" customHeight="1" x14ac:dyDescent="0.2">
      <c r="A49" s="117" t="s">
        <v>130</v>
      </c>
      <c r="B49" s="94" t="s">
        <v>29</v>
      </c>
      <c r="C49" s="94" t="s">
        <v>98</v>
      </c>
      <c r="D49" s="94" t="s">
        <v>1256</v>
      </c>
      <c r="E49" s="94"/>
      <c r="F49" s="21">
        <v>2000754</v>
      </c>
      <c r="G49" s="65" t="s">
        <v>1139</v>
      </c>
      <c r="H49" s="4">
        <v>1999</v>
      </c>
      <c r="I49" s="96">
        <v>1999</v>
      </c>
      <c r="J49" s="97">
        <v>0</v>
      </c>
      <c r="K49" s="94" t="s">
        <v>445</v>
      </c>
      <c r="L49" s="98">
        <v>8</v>
      </c>
      <c r="M49" s="98">
        <v>128</v>
      </c>
      <c r="N49" s="94" t="s">
        <v>512</v>
      </c>
      <c r="O49" s="94" t="s">
        <v>98</v>
      </c>
      <c r="P49" s="94" t="s">
        <v>446</v>
      </c>
      <c r="Q49" s="99">
        <v>6.7</v>
      </c>
      <c r="R49" s="94" t="s">
        <v>729</v>
      </c>
      <c r="S49" s="94" t="s">
        <v>730</v>
      </c>
      <c r="T49" s="6" t="s">
        <v>507</v>
      </c>
      <c r="U49" s="99">
        <v>187</v>
      </c>
      <c r="V49" s="99"/>
      <c r="W49" s="100" t="s">
        <v>513</v>
      </c>
      <c r="X49" s="99"/>
      <c r="Y49" s="94" t="s">
        <v>195</v>
      </c>
      <c r="Z49" s="101"/>
      <c r="AA49" s="102" t="s">
        <v>576</v>
      </c>
    </row>
    <row r="50" spans="1:27" ht="34.5" customHeight="1" x14ac:dyDescent="0.2">
      <c r="A50" s="117" t="s">
        <v>130</v>
      </c>
      <c r="B50" s="94" t="s">
        <v>29</v>
      </c>
      <c r="C50" s="94" t="s">
        <v>98</v>
      </c>
      <c r="D50" s="94" t="s">
        <v>1257</v>
      </c>
      <c r="E50" s="94"/>
      <c r="F50" s="21">
        <v>2000758</v>
      </c>
      <c r="G50" s="65" t="s">
        <v>1258</v>
      </c>
      <c r="H50" s="4">
        <v>2749</v>
      </c>
      <c r="I50" s="96">
        <v>2749</v>
      </c>
      <c r="J50" s="97">
        <v>0</v>
      </c>
      <c r="K50" s="94"/>
      <c r="L50" s="98"/>
      <c r="M50" s="98"/>
      <c r="N50" s="94"/>
      <c r="O50" s="94"/>
      <c r="P50" s="94"/>
      <c r="Q50" s="99"/>
      <c r="R50" s="94"/>
      <c r="S50" s="94"/>
      <c r="T50" s="6"/>
      <c r="U50" s="99"/>
      <c r="V50" s="99"/>
      <c r="W50" s="100"/>
      <c r="X50" s="99"/>
      <c r="Y50" s="94"/>
      <c r="Z50" s="101"/>
      <c r="AA50" s="102"/>
    </row>
    <row r="51" spans="1:27" ht="34.5" customHeight="1" x14ac:dyDescent="0.2">
      <c r="A51" s="117" t="s">
        <v>130</v>
      </c>
      <c r="B51" s="94" t="s">
        <v>29</v>
      </c>
      <c r="C51" s="94" t="s">
        <v>98</v>
      </c>
      <c r="D51" s="94" t="s">
        <v>1257</v>
      </c>
      <c r="E51" s="94"/>
      <c r="F51" s="21">
        <v>2000773</v>
      </c>
      <c r="G51" s="65" t="s">
        <v>1259</v>
      </c>
      <c r="H51" s="4">
        <v>2949</v>
      </c>
      <c r="I51" s="96">
        <v>2949</v>
      </c>
      <c r="J51" s="97">
        <v>0</v>
      </c>
      <c r="K51" s="94"/>
      <c r="L51" s="98"/>
      <c r="M51" s="98"/>
      <c r="N51" s="94"/>
      <c r="O51" s="94"/>
      <c r="P51" s="94"/>
      <c r="Q51" s="99"/>
      <c r="R51" s="94"/>
      <c r="S51" s="94"/>
      <c r="T51" s="6"/>
      <c r="U51" s="99"/>
      <c r="V51" s="99"/>
      <c r="W51" s="100"/>
      <c r="X51" s="99"/>
      <c r="Y51" s="94"/>
      <c r="Z51" s="101"/>
      <c r="AA51" s="102"/>
    </row>
    <row r="52" spans="1:27" ht="34.5" customHeight="1" x14ac:dyDescent="0.2">
      <c r="A52" s="117" t="s">
        <v>130</v>
      </c>
      <c r="B52" s="94" t="s">
        <v>29</v>
      </c>
      <c r="C52" s="94" t="s">
        <v>98</v>
      </c>
      <c r="D52" s="94" t="s">
        <v>1257</v>
      </c>
      <c r="E52" s="94"/>
      <c r="F52" s="21">
        <v>2000777</v>
      </c>
      <c r="G52" s="65" t="s">
        <v>1260</v>
      </c>
      <c r="H52" s="4">
        <v>3299</v>
      </c>
      <c r="I52" s="96">
        <v>3299</v>
      </c>
      <c r="J52" s="97">
        <v>0</v>
      </c>
      <c r="K52" s="94"/>
      <c r="L52" s="98"/>
      <c r="M52" s="98"/>
      <c r="N52" s="94"/>
      <c r="O52" s="94"/>
      <c r="P52" s="94"/>
      <c r="Q52" s="99"/>
      <c r="R52" s="94"/>
      <c r="S52" s="94"/>
      <c r="T52" s="6"/>
      <c r="U52" s="99"/>
      <c r="V52" s="99"/>
      <c r="W52" s="100"/>
      <c r="X52" s="99"/>
      <c r="Y52" s="94"/>
      <c r="Z52" s="101"/>
      <c r="AA52" s="102"/>
    </row>
    <row r="53" spans="1:27" ht="34.5" customHeight="1" x14ac:dyDescent="0.2">
      <c r="A53" s="117" t="s">
        <v>130</v>
      </c>
      <c r="B53" s="94" t="s">
        <v>29</v>
      </c>
      <c r="C53" s="94" t="s">
        <v>221</v>
      </c>
      <c r="D53" s="94" t="s">
        <v>860</v>
      </c>
      <c r="E53" s="94"/>
      <c r="F53" s="21">
        <v>2002085</v>
      </c>
      <c r="G53" s="65" t="s">
        <v>732</v>
      </c>
      <c r="H53" s="4">
        <v>1199</v>
      </c>
      <c r="I53" s="96">
        <v>1199</v>
      </c>
      <c r="J53" s="97">
        <v>0</v>
      </c>
      <c r="K53" s="94" t="s">
        <v>445</v>
      </c>
      <c r="L53" s="98">
        <v>8</v>
      </c>
      <c r="M53" s="98">
        <v>128</v>
      </c>
      <c r="N53" s="94" t="s">
        <v>861</v>
      </c>
      <c r="O53" s="94" t="s">
        <v>25</v>
      </c>
      <c r="P53" s="94" t="s">
        <v>862</v>
      </c>
      <c r="Q53" s="99">
        <v>6.2</v>
      </c>
      <c r="R53" s="94" t="s">
        <v>863</v>
      </c>
      <c r="S53" s="94" t="s">
        <v>452</v>
      </c>
      <c r="T53" s="6" t="s">
        <v>507</v>
      </c>
      <c r="U53" s="99">
        <v>187</v>
      </c>
      <c r="V53" s="99"/>
      <c r="W53" s="100" t="s">
        <v>864</v>
      </c>
      <c r="X53" s="99"/>
      <c r="Y53" s="94" t="s">
        <v>195</v>
      </c>
      <c r="Z53" s="101"/>
      <c r="AA53" s="102" t="s">
        <v>867</v>
      </c>
    </row>
    <row r="54" spans="1:27" ht="34.5" customHeight="1" x14ac:dyDescent="0.2">
      <c r="A54" s="117" t="s">
        <v>130</v>
      </c>
      <c r="B54" s="94" t="s">
        <v>29</v>
      </c>
      <c r="C54" s="94" t="s">
        <v>221</v>
      </c>
      <c r="D54" s="94" t="s">
        <v>1150</v>
      </c>
      <c r="E54" s="94"/>
      <c r="F54" s="21">
        <v>2002005</v>
      </c>
      <c r="G54" s="65" t="s">
        <v>732</v>
      </c>
      <c r="H54" s="4">
        <v>849</v>
      </c>
      <c r="I54" s="96">
        <v>849</v>
      </c>
      <c r="J54" s="97">
        <v>0</v>
      </c>
      <c r="K54" s="94"/>
      <c r="L54" s="98"/>
      <c r="M54" s="98"/>
      <c r="N54" s="94"/>
      <c r="O54" s="94"/>
      <c r="P54" s="94"/>
      <c r="Q54" s="99"/>
      <c r="R54" s="94"/>
      <c r="S54" s="94"/>
      <c r="T54" s="6"/>
      <c r="U54" s="99"/>
      <c r="V54" s="99"/>
      <c r="W54" s="100"/>
      <c r="X54" s="99"/>
      <c r="Y54" s="94"/>
      <c r="Z54" s="101"/>
      <c r="AA54" s="102"/>
    </row>
    <row r="55" spans="1:27" ht="34.5" customHeight="1" x14ac:dyDescent="0.2">
      <c r="A55" s="117" t="s">
        <v>130</v>
      </c>
      <c r="B55" s="94" t="s">
        <v>29</v>
      </c>
      <c r="C55" s="94" t="s">
        <v>221</v>
      </c>
      <c r="D55" s="94" t="s">
        <v>1150</v>
      </c>
      <c r="E55" s="94"/>
      <c r="F55" s="21">
        <v>2002007</v>
      </c>
      <c r="G55" s="65" t="s">
        <v>733</v>
      </c>
      <c r="H55" s="4">
        <v>949</v>
      </c>
      <c r="I55" s="96">
        <v>949</v>
      </c>
      <c r="J55" s="97">
        <v>0</v>
      </c>
      <c r="K55" s="94"/>
      <c r="L55" s="98"/>
      <c r="M55" s="98"/>
      <c r="N55" s="94"/>
      <c r="O55" s="94"/>
      <c r="P55" s="94"/>
      <c r="Q55" s="99"/>
      <c r="R55" s="94"/>
      <c r="S55" s="94"/>
      <c r="T55" s="6"/>
      <c r="U55" s="99"/>
      <c r="V55" s="99"/>
      <c r="W55" s="100"/>
      <c r="X55" s="99"/>
      <c r="Y55" s="94"/>
      <c r="Z55" s="101"/>
      <c r="AA55" s="102"/>
    </row>
    <row r="56" spans="1:27" ht="34.5" customHeight="1" x14ac:dyDescent="0.2">
      <c r="A56" s="117" t="s">
        <v>130</v>
      </c>
      <c r="B56" s="94" t="s">
        <v>29</v>
      </c>
      <c r="C56" s="94" t="s">
        <v>221</v>
      </c>
      <c r="D56" s="94" t="s">
        <v>1153</v>
      </c>
      <c r="E56" s="94"/>
      <c r="F56" s="21">
        <v>2002527</v>
      </c>
      <c r="G56" s="94" t="s">
        <v>1154</v>
      </c>
      <c r="H56" s="4">
        <v>1349</v>
      </c>
      <c r="I56" s="96">
        <v>1349</v>
      </c>
      <c r="J56" s="97">
        <v>0</v>
      </c>
      <c r="K56" s="94"/>
      <c r="L56" s="98"/>
      <c r="M56" s="98"/>
      <c r="N56" s="94"/>
      <c r="O56" s="94"/>
      <c r="P56" s="94"/>
      <c r="Q56" s="99"/>
      <c r="R56" s="94"/>
      <c r="S56" s="94"/>
      <c r="T56" s="6"/>
      <c r="U56" s="99"/>
      <c r="V56" s="99"/>
      <c r="W56" s="100"/>
      <c r="X56" s="99"/>
      <c r="Y56" s="94"/>
      <c r="Z56" s="101"/>
      <c r="AA56" s="102"/>
    </row>
    <row r="57" spans="1:27" ht="34.5" customHeight="1" x14ac:dyDescent="0.2">
      <c r="A57" s="117" t="s">
        <v>130</v>
      </c>
      <c r="B57" s="94" t="s">
        <v>29</v>
      </c>
      <c r="C57" s="94" t="s">
        <v>221</v>
      </c>
      <c r="D57" s="94" t="s">
        <v>1153</v>
      </c>
      <c r="E57" s="94"/>
      <c r="F57" s="21">
        <v>2002531</v>
      </c>
      <c r="G57" s="94" t="s">
        <v>1159</v>
      </c>
      <c r="H57" s="4">
        <v>1499</v>
      </c>
      <c r="I57" s="96">
        <v>1499</v>
      </c>
      <c r="J57" s="97">
        <v>0</v>
      </c>
      <c r="K57" s="94"/>
      <c r="L57" s="98"/>
      <c r="M57" s="98"/>
      <c r="N57" s="94"/>
      <c r="O57" s="94"/>
      <c r="P57" s="94"/>
      <c r="Q57" s="99"/>
      <c r="R57" s="94"/>
      <c r="S57" s="94"/>
      <c r="T57" s="6"/>
      <c r="U57" s="99"/>
      <c r="V57" s="99"/>
      <c r="W57" s="100"/>
      <c r="X57" s="99"/>
      <c r="Y57" s="94"/>
      <c r="Z57" s="101"/>
      <c r="AA57" s="102"/>
    </row>
    <row r="58" spans="1:27" ht="34.5" customHeight="1" x14ac:dyDescent="0.2">
      <c r="A58" s="117" t="s">
        <v>130</v>
      </c>
      <c r="B58" s="94" t="s">
        <v>29</v>
      </c>
      <c r="C58" s="94" t="s">
        <v>221</v>
      </c>
      <c r="D58" s="94" t="s">
        <v>1161</v>
      </c>
      <c r="E58" s="94"/>
      <c r="F58" s="21">
        <v>2002541</v>
      </c>
      <c r="G58" s="94" t="s">
        <v>1154</v>
      </c>
      <c r="H58" s="4">
        <v>1849</v>
      </c>
      <c r="I58" s="96">
        <v>1849</v>
      </c>
      <c r="J58" s="97">
        <v>0</v>
      </c>
      <c r="K58" s="94"/>
      <c r="L58" s="98"/>
      <c r="M58" s="98"/>
      <c r="N58" s="94"/>
      <c r="O58" s="94"/>
      <c r="P58" s="94"/>
      <c r="Q58" s="99"/>
      <c r="R58" s="94"/>
      <c r="S58" s="94"/>
      <c r="T58" s="6"/>
      <c r="U58" s="99"/>
      <c r="V58" s="99"/>
      <c r="W58" s="100"/>
      <c r="X58" s="99"/>
      <c r="Y58" s="94"/>
      <c r="Z58" s="101"/>
      <c r="AA58" s="102"/>
    </row>
    <row r="59" spans="1:27" ht="34.5" customHeight="1" x14ac:dyDescent="0.2">
      <c r="A59" s="117" t="s">
        <v>130</v>
      </c>
      <c r="B59" s="94" t="s">
        <v>29</v>
      </c>
      <c r="C59" s="94" t="s">
        <v>221</v>
      </c>
      <c r="D59" s="94" t="s">
        <v>1161</v>
      </c>
      <c r="E59" s="94"/>
      <c r="F59" s="21">
        <v>2002542</v>
      </c>
      <c r="G59" s="94" t="s">
        <v>1159</v>
      </c>
      <c r="H59" s="4">
        <v>1999</v>
      </c>
      <c r="I59" s="96">
        <v>1999</v>
      </c>
      <c r="J59" s="97">
        <v>0</v>
      </c>
      <c r="K59" s="94"/>
      <c r="L59" s="98"/>
      <c r="M59" s="98"/>
      <c r="N59" s="94"/>
      <c r="O59" s="94"/>
      <c r="P59" s="94"/>
      <c r="Q59" s="99"/>
      <c r="R59" s="94"/>
      <c r="S59" s="94"/>
      <c r="T59" s="6"/>
      <c r="U59" s="99"/>
      <c r="V59" s="99"/>
      <c r="W59" s="100"/>
      <c r="X59" s="99"/>
      <c r="Y59" s="94"/>
      <c r="Z59" s="101"/>
      <c r="AA59" s="102"/>
    </row>
    <row r="60" spans="1:27" ht="34.5" customHeight="1" x14ac:dyDescent="0.2">
      <c r="A60" s="117" t="s">
        <v>130</v>
      </c>
      <c r="B60" s="94" t="s">
        <v>29</v>
      </c>
      <c r="C60" s="94" t="s">
        <v>221</v>
      </c>
      <c r="D60" s="94" t="s">
        <v>1161</v>
      </c>
      <c r="E60" s="94"/>
      <c r="F60" s="21">
        <v>2002546</v>
      </c>
      <c r="G60" s="94" t="s">
        <v>1166</v>
      </c>
      <c r="H60" s="4">
        <v>2199</v>
      </c>
      <c r="I60" s="96">
        <v>2199</v>
      </c>
      <c r="J60" s="97">
        <v>0</v>
      </c>
      <c r="K60" s="94"/>
      <c r="L60" s="98"/>
      <c r="M60" s="98"/>
      <c r="N60" s="94"/>
      <c r="O60" s="94"/>
      <c r="P60" s="94"/>
      <c r="Q60" s="99"/>
      <c r="R60" s="94"/>
      <c r="S60" s="94"/>
      <c r="T60" s="6"/>
      <c r="U60" s="99"/>
      <c r="V60" s="99"/>
      <c r="W60" s="100"/>
      <c r="X60" s="99"/>
      <c r="Y60" s="94"/>
      <c r="Z60" s="101"/>
      <c r="AA60" s="102"/>
    </row>
    <row r="61" spans="1:27" ht="34.5" customHeight="1" x14ac:dyDescent="0.2">
      <c r="A61" s="117" t="s">
        <v>130</v>
      </c>
      <c r="B61" s="94" t="s">
        <v>29</v>
      </c>
      <c r="C61" s="94" t="s">
        <v>221</v>
      </c>
      <c r="D61" s="94" t="s">
        <v>1161</v>
      </c>
      <c r="E61" s="94"/>
      <c r="F61" s="21">
        <v>2002547</v>
      </c>
      <c r="G61" s="94" t="s">
        <v>1267</v>
      </c>
      <c r="H61" s="4">
        <v>2549</v>
      </c>
      <c r="I61" s="96">
        <v>2549</v>
      </c>
      <c r="J61" s="97">
        <v>0</v>
      </c>
      <c r="K61" s="94"/>
      <c r="L61" s="98"/>
      <c r="M61" s="98"/>
      <c r="N61" s="94"/>
      <c r="O61" s="94"/>
      <c r="P61" s="94"/>
      <c r="Q61" s="99"/>
      <c r="R61" s="94"/>
      <c r="S61" s="94"/>
      <c r="T61" s="6"/>
      <c r="U61" s="99"/>
      <c r="V61" s="99"/>
      <c r="W61" s="100"/>
      <c r="X61" s="99"/>
      <c r="Y61" s="94"/>
      <c r="Z61" s="101"/>
      <c r="AA61" s="102"/>
    </row>
    <row r="62" spans="1:27" ht="34.5" customHeight="1" x14ac:dyDescent="0.2">
      <c r="A62" s="117" t="s">
        <v>130</v>
      </c>
      <c r="B62" s="94" t="s">
        <v>29</v>
      </c>
      <c r="C62" s="94" t="s">
        <v>221</v>
      </c>
      <c r="D62" s="94" t="s">
        <v>1169</v>
      </c>
      <c r="E62" s="94"/>
      <c r="F62" s="21">
        <v>2002548</v>
      </c>
      <c r="G62" s="94" t="s">
        <v>1159</v>
      </c>
      <c r="H62" s="4">
        <v>2699</v>
      </c>
      <c r="I62" s="96">
        <v>2699</v>
      </c>
      <c r="J62" s="97">
        <v>0</v>
      </c>
      <c r="K62" s="94"/>
      <c r="L62" s="98"/>
      <c r="M62" s="98"/>
      <c r="N62" s="94"/>
      <c r="O62" s="94"/>
      <c r="P62" s="94"/>
      <c r="Q62" s="99"/>
      <c r="R62" s="94"/>
      <c r="S62" s="94"/>
      <c r="T62" s="6"/>
      <c r="U62" s="99"/>
      <c r="V62" s="99"/>
      <c r="W62" s="100"/>
      <c r="X62" s="99"/>
      <c r="Y62" s="94"/>
      <c r="Z62" s="101"/>
      <c r="AA62" s="102"/>
    </row>
    <row r="63" spans="1:27" ht="34.5" customHeight="1" x14ac:dyDescent="0.2">
      <c r="A63" s="117" t="s">
        <v>130</v>
      </c>
      <c r="B63" s="94" t="s">
        <v>29</v>
      </c>
      <c r="C63" s="94" t="s">
        <v>221</v>
      </c>
      <c r="D63" s="94" t="s">
        <v>1169</v>
      </c>
      <c r="E63" s="94"/>
      <c r="F63" s="21">
        <v>2002549</v>
      </c>
      <c r="G63" s="94" t="s">
        <v>1163</v>
      </c>
      <c r="H63" s="4">
        <v>2699</v>
      </c>
      <c r="I63" s="96">
        <v>2699</v>
      </c>
      <c r="J63" s="97">
        <v>0</v>
      </c>
      <c r="K63" s="94"/>
      <c r="L63" s="98"/>
      <c r="M63" s="98"/>
      <c r="N63" s="94"/>
      <c r="O63" s="94"/>
      <c r="P63" s="94"/>
      <c r="Q63" s="99"/>
      <c r="R63" s="94"/>
      <c r="S63" s="94"/>
      <c r="T63" s="6"/>
      <c r="U63" s="99"/>
      <c r="V63" s="99"/>
      <c r="W63" s="100"/>
      <c r="X63" s="99"/>
      <c r="Y63" s="94"/>
      <c r="Z63" s="101"/>
      <c r="AA63" s="102"/>
    </row>
    <row r="64" spans="1:27" ht="34.5" customHeight="1" x14ac:dyDescent="0.2">
      <c r="A64" s="117" t="s">
        <v>130</v>
      </c>
      <c r="B64" s="94" t="s">
        <v>29</v>
      </c>
      <c r="C64" s="94" t="s">
        <v>221</v>
      </c>
      <c r="D64" s="94" t="s">
        <v>1169</v>
      </c>
      <c r="E64" s="94"/>
      <c r="F64" s="21">
        <v>2002550</v>
      </c>
      <c r="G64" s="94" t="s">
        <v>1166</v>
      </c>
      <c r="H64" s="4">
        <v>2899</v>
      </c>
      <c r="I64" s="96">
        <v>2899</v>
      </c>
      <c r="J64" s="97">
        <v>0</v>
      </c>
      <c r="K64" s="94"/>
      <c r="L64" s="98"/>
      <c r="M64" s="98"/>
      <c r="N64" s="94"/>
      <c r="O64" s="94"/>
      <c r="P64" s="94"/>
      <c r="Q64" s="99"/>
      <c r="R64" s="94"/>
      <c r="S64" s="94"/>
      <c r="T64" s="6"/>
      <c r="U64" s="99"/>
      <c r="V64" s="99"/>
      <c r="W64" s="100"/>
      <c r="X64" s="99"/>
      <c r="Y64" s="94"/>
      <c r="Z64" s="101"/>
      <c r="AA64" s="102"/>
    </row>
    <row r="65" spans="1:27" ht="34.5" customHeight="1" x14ac:dyDescent="0.2">
      <c r="A65" s="117" t="s">
        <v>130</v>
      </c>
      <c r="B65" s="94" t="s">
        <v>150</v>
      </c>
      <c r="C65" s="94" t="s">
        <v>133</v>
      </c>
      <c r="D65" s="94" t="s">
        <v>222</v>
      </c>
      <c r="E65" s="94"/>
      <c r="F65" s="21">
        <v>2112091</v>
      </c>
      <c r="G65" s="65" t="s">
        <v>597</v>
      </c>
      <c r="H65" s="4">
        <v>99</v>
      </c>
      <c r="I65" s="96">
        <v>99</v>
      </c>
      <c r="J65" s="97">
        <v>0</v>
      </c>
      <c r="K65" s="94" t="s">
        <v>514</v>
      </c>
      <c r="L65" s="98"/>
      <c r="M65" s="98"/>
      <c r="N65" s="94"/>
      <c r="O65" s="94" t="s">
        <v>133</v>
      </c>
      <c r="P65" s="94"/>
      <c r="Q65" s="99" t="s">
        <v>515</v>
      </c>
      <c r="R65" s="94" t="s">
        <v>515</v>
      </c>
      <c r="S65" s="94" t="s">
        <v>515</v>
      </c>
      <c r="T65" s="6" t="s">
        <v>507</v>
      </c>
      <c r="U65" s="99">
        <v>620</v>
      </c>
      <c r="V65" s="99"/>
      <c r="W65" s="100"/>
      <c r="X65" s="99"/>
      <c r="Y65" s="94" t="s">
        <v>502</v>
      </c>
      <c r="Z65" s="101"/>
      <c r="AA65" s="102" t="s">
        <v>576</v>
      </c>
    </row>
    <row r="66" spans="1:27" ht="34.5" customHeight="1" x14ac:dyDescent="0.2">
      <c r="A66" s="117" t="s">
        <v>130</v>
      </c>
      <c r="B66" s="94" t="s">
        <v>150</v>
      </c>
      <c r="C66" s="94" t="s">
        <v>134</v>
      </c>
      <c r="D66" s="94" t="s">
        <v>1130</v>
      </c>
      <c r="E66" s="94"/>
      <c r="F66" s="21">
        <v>2980180</v>
      </c>
      <c r="G66" s="65" t="s">
        <v>1268</v>
      </c>
      <c r="H66" s="4">
        <v>330</v>
      </c>
      <c r="I66" s="96">
        <v>330</v>
      </c>
      <c r="J66" s="97">
        <v>0</v>
      </c>
      <c r="K66" s="94"/>
      <c r="L66" s="98"/>
      <c r="M66" s="98"/>
      <c r="N66" s="94"/>
      <c r="O66" s="94"/>
      <c r="P66" s="94"/>
      <c r="Q66" s="99"/>
      <c r="R66" s="94"/>
      <c r="S66" s="94"/>
      <c r="T66" s="6"/>
      <c r="U66" s="99"/>
      <c r="V66" s="99"/>
      <c r="W66" s="100"/>
      <c r="X66" s="99"/>
      <c r="Y66" s="94"/>
      <c r="Z66" s="101"/>
      <c r="AA66" s="102"/>
    </row>
    <row r="67" spans="1:27" ht="34.5" customHeight="1" x14ac:dyDescent="0.2">
      <c r="A67" s="117" t="s">
        <v>130</v>
      </c>
      <c r="B67" s="94" t="s">
        <v>150</v>
      </c>
      <c r="C67" s="94" t="s">
        <v>134</v>
      </c>
      <c r="D67" s="94" t="s">
        <v>598</v>
      </c>
      <c r="E67" s="94"/>
      <c r="F67" s="21">
        <v>2000640</v>
      </c>
      <c r="G67" s="65" t="s">
        <v>242</v>
      </c>
      <c r="H67" s="4">
        <v>579</v>
      </c>
      <c r="I67" s="96">
        <v>579</v>
      </c>
      <c r="J67" s="97">
        <v>0</v>
      </c>
      <c r="K67" s="94"/>
      <c r="L67" s="98"/>
      <c r="M67" s="98"/>
      <c r="N67" s="94"/>
      <c r="O67" s="94" t="s">
        <v>134</v>
      </c>
      <c r="P67" s="94"/>
      <c r="Q67" s="99"/>
      <c r="R67" s="94"/>
      <c r="S67" s="94"/>
      <c r="T67" s="6"/>
      <c r="U67" s="99"/>
      <c r="V67" s="99"/>
      <c r="W67" s="100"/>
      <c r="X67" s="99"/>
      <c r="Y67" s="94"/>
      <c r="Z67" s="101"/>
      <c r="AA67" s="102"/>
    </row>
    <row r="68" spans="1:27" ht="34.5" customHeight="1" x14ac:dyDescent="0.2">
      <c r="A68" s="117" t="s">
        <v>130</v>
      </c>
      <c r="B68" s="94" t="s">
        <v>150</v>
      </c>
      <c r="C68" s="94" t="s">
        <v>130</v>
      </c>
      <c r="D68" s="94" t="s">
        <v>1128</v>
      </c>
      <c r="E68" s="94"/>
      <c r="F68" s="21">
        <v>2989010</v>
      </c>
      <c r="G68" s="65" t="s">
        <v>1269</v>
      </c>
      <c r="H68" s="4">
        <v>499</v>
      </c>
      <c r="I68" s="96">
        <v>499</v>
      </c>
      <c r="J68" s="97">
        <v>0</v>
      </c>
      <c r="K68" s="94"/>
      <c r="L68" s="98"/>
      <c r="M68" s="98"/>
      <c r="N68" s="94"/>
      <c r="O68" s="94" t="s">
        <v>97</v>
      </c>
      <c r="P68" s="94"/>
      <c r="Q68" s="99" t="s">
        <v>515</v>
      </c>
      <c r="R68" s="94" t="s">
        <v>515</v>
      </c>
      <c r="S68" s="94" t="s">
        <v>515</v>
      </c>
      <c r="T68" s="6" t="s">
        <v>507</v>
      </c>
      <c r="U68" s="99">
        <v>2200</v>
      </c>
      <c r="V68" s="99"/>
      <c r="W68" s="100"/>
      <c r="X68" s="99"/>
      <c r="Y68" s="94" t="s">
        <v>195</v>
      </c>
      <c r="Z68" s="101"/>
      <c r="AA68" s="102"/>
    </row>
    <row r="69" spans="1:27" ht="34.5" customHeight="1" x14ac:dyDescent="0.2">
      <c r="A69" s="117" t="s">
        <v>130</v>
      </c>
      <c r="B69" s="94" t="s">
        <v>150</v>
      </c>
      <c r="C69" s="94" t="s">
        <v>207</v>
      </c>
      <c r="D69" s="94" t="s">
        <v>599</v>
      </c>
      <c r="E69" s="94"/>
      <c r="F69" s="21">
        <v>2001243</v>
      </c>
      <c r="G69" s="65" t="s">
        <v>243</v>
      </c>
      <c r="H69" s="4">
        <v>99</v>
      </c>
      <c r="I69" s="96">
        <v>99</v>
      </c>
      <c r="J69" s="97">
        <v>0</v>
      </c>
      <c r="K69" s="94" t="s">
        <v>517</v>
      </c>
      <c r="L69" s="98"/>
      <c r="M69" s="98"/>
      <c r="N69" s="94"/>
      <c r="O69" s="94" t="s">
        <v>207</v>
      </c>
      <c r="P69" s="94"/>
      <c r="Q69" s="99">
        <v>1.44</v>
      </c>
      <c r="R69" s="94" t="s">
        <v>516</v>
      </c>
      <c r="S69" s="94"/>
      <c r="T69" s="6" t="s">
        <v>507</v>
      </c>
      <c r="U69" s="99">
        <v>98.7</v>
      </c>
      <c r="V69" s="99"/>
      <c r="W69" s="100" t="s">
        <v>518</v>
      </c>
      <c r="X69" s="99"/>
      <c r="Y69" s="94" t="s">
        <v>502</v>
      </c>
      <c r="Z69" s="101"/>
      <c r="AA69" s="102"/>
    </row>
    <row r="70" spans="1:27" ht="34.5" customHeight="1" x14ac:dyDescent="0.2">
      <c r="A70" s="117" t="s">
        <v>130</v>
      </c>
      <c r="B70" s="94" t="s">
        <v>150</v>
      </c>
      <c r="C70" s="94" t="s">
        <v>207</v>
      </c>
      <c r="D70" s="94" t="s">
        <v>519</v>
      </c>
      <c r="E70" s="94"/>
      <c r="F70" s="21">
        <v>2980182</v>
      </c>
      <c r="G70" s="65" t="s">
        <v>243</v>
      </c>
      <c r="H70" s="4">
        <v>429</v>
      </c>
      <c r="I70" s="96">
        <v>429</v>
      </c>
      <c r="J70" s="97">
        <v>0</v>
      </c>
      <c r="K70" s="94" t="s">
        <v>520</v>
      </c>
      <c r="L70" s="98"/>
      <c r="M70" s="98"/>
      <c r="N70" s="94"/>
      <c r="O70" s="94" t="s">
        <v>207</v>
      </c>
      <c r="P70" s="94" t="s">
        <v>521</v>
      </c>
      <c r="Q70" s="99">
        <v>2.4</v>
      </c>
      <c r="R70" s="94" t="s">
        <v>516</v>
      </c>
      <c r="S70" s="94" t="s">
        <v>522</v>
      </c>
      <c r="T70" s="6" t="s">
        <v>507</v>
      </c>
      <c r="U70" s="99"/>
      <c r="V70" s="99"/>
      <c r="W70" s="100" t="s">
        <v>511</v>
      </c>
      <c r="X70" s="99"/>
      <c r="Y70" s="94" t="s">
        <v>195</v>
      </c>
      <c r="Z70" s="101"/>
      <c r="AA70" s="102"/>
    </row>
    <row r="71" spans="1:27" ht="34.5" customHeight="1" x14ac:dyDescent="0.2">
      <c r="A71" s="117" t="s">
        <v>130</v>
      </c>
      <c r="B71" s="94" t="s">
        <v>28</v>
      </c>
      <c r="C71" s="94" t="s">
        <v>121</v>
      </c>
      <c r="D71" s="94" t="s">
        <v>223</v>
      </c>
      <c r="E71" s="94"/>
      <c r="F71" s="21">
        <v>2000359</v>
      </c>
      <c r="G71" s="65" t="s">
        <v>525</v>
      </c>
      <c r="H71" s="4">
        <v>529</v>
      </c>
      <c r="I71" s="96">
        <v>529</v>
      </c>
      <c r="J71" s="97">
        <v>0</v>
      </c>
      <c r="K71" s="94" t="s">
        <v>445</v>
      </c>
      <c r="L71" s="98">
        <v>4</v>
      </c>
      <c r="M71" s="98">
        <v>64</v>
      </c>
      <c r="N71" s="94" t="s">
        <v>868</v>
      </c>
      <c r="O71" s="94" t="s">
        <v>98</v>
      </c>
      <c r="P71" s="94" t="s">
        <v>504</v>
      </c>
      <c r="Q71" s="99">
        <v>10.5</v>
      </c>
      <c r="R71" s="94" t="s">
        <v>482</v>
      </c>
      <c r="S71" s="94" t="s">
        <v>869</v>
      </c>
      <c r="T71" s="6" t="s">
        <v>507</v>
      </c>
      <c r="U71" s="99">
        <v>508</v>
      </c>
      <c r="V71" s="99"/>
      <c r="W71" s="100" t="s">
        <v>526</v>
      </c>
      <c r="X71" s="99"/>
      <c r="Y71" s="94" t="s">
        <v>870</v>
      </c>
      <c r="Z71" s="101"/>
      <c r="AA71" s="102"/>
    </row>
    <row r="72" spans="1:27" ht="34.5" customHeight="1" x14ac:dyDescent="0.2">
      <c r="A72" s="117" t="s">
        <v>130</v>
      </c>
      <c r="B72" s="94" t="s">
        <v>28</v>
      </c>
      <c r="C72" s="94" t="s">
        <v>121</v>
      </c>
      <c r="D72" s="94" t="s">
        <v>577</v>
      </c>
      <c r="E72" s="94"/>
      <c r="F72" s="21">
        <v>2002052</v>
      </c>
      <c r="G72" s="65" t="s">
        <v>232</v>
      </c>
      <c r="H72" s="4">
        <v>1144</v>
      </c>
      <c r="I72" s="96">
        <v>1144</v>
      </c>
      <c r="J72" s="97">
        <v>0</v>
      </c>
      <c r="K72" s="94" t="s">
        <v>445</v>
      </c>
      <c r="L72" s="98">
        <v>4</v>
      </c>
      <c r="M72" s="98">
        <v>64</v>
      </c>
      <c r="N72" s="94" t="s">
        <v>456</v>
      </c>
      <c r="O72" s="94" t="s">
        <v>98</v>
      </c>
      <c r="P72" s="94" t="s">
        <v>447</v>
      </c>
      <c r="Q72" s="99">
        <v>10.1</v>
      </c>
      <c r="R72" s="94" t="s">
        <v>482</v>
      </c>
      <c r="S72" s="94" t="s">
        <v>869</v>
      </c>
      <c r="T72" s="6" t="s">
        <v>507</v>
      </c>
      <c r="U72" s="99">
        <v>674</v>
      </c>
      <c r="V72" s="99"/>
      <c r="W72" s="100" t="s">
        <v>578</v>
      </c>
      <c r="X72" s="99"/>
      <c r="Y72" s="94" t="s">
        <v>195</v>
      </c>
      <c r="Z72" s="101"/>
      <c r="AA72" s="102"/>
    </row>
    <row r="73" spans="1:27" ht="34.5" customHeight="1" x14ac:dyDescent="0.2">
      <c r="A73" s="117" t="s">
        <v>130</v>
      </c>
      <c r="B73" s="94" t="s">
        <v>28</v>
      </c>
      <c r="C73" s="94" t="s">
        <v>121</v>
      </c>
      <c r="D73" s="94" t="s">
        <v>577</v>
      </c>
      <c r="E73" s="94"/>
      <c r="F73" s="21">
        <v>2002053</v>
      </c>
      <c r="G73" s="65" t="s">
        <v>233</v>
      </c>
      <c r="H73" s="4">
        <v>1199</v>
      </c>
      <c r="I73" s="96">
        <v>1199</v>
      </c>
      <c r="J73" s="97">
        <v>0</v>
      </c>
      <c r="K73" s="94" t="s">
        <v>445</v>
      </c>
      <c r="L73" s="98">
        <v>4</v>
      </c>
      <c r="M73" s="98">
        <v>128</v>
      </c>
      <c r="N73" s="94" t="s">
        <v>456</v>
      </c>
      <c r="O73" s="94" t="s">
        <v>98</v>
      </c>
      <c r="P73" s="94" t="s">
        <v>447</v>
      </c>
      <c r="Q73" s="99">
        <v>10.1</v>
      </c>
      <c r="R73" s="94" t="s">
        <v>482</v>
      </c>
      <c r="S73" s="94" t="s">
        <v>869</v>
      </c>
      <c r="T73" s="6" t="s">
        <v>507</v>
      </c>
      <c r="U73" s="99">
        <v>674</v>
      </c>
      <c r="V73" s="99"/>
      <c r="W73" s="100" t="s">
        <v>578</v>
      </c>
      <c r="X73" s="99"/>
      <c r="Y73" s="94" t="s">
        <v>195</v>
      </c>
      <c r="Z73" s="101"/>
      <c r="AA73" s="102"/>
    </row>
    <row r="74" spans="1:27" ht="34.5" customHeight="1" x14ac:dyDescent="0.2">
      <c r="A74" s="117" t="s">
        <v>130</v>
      </c>
      <c r="B74" s="94" t="s">
        <v>28</v>
      </c>
      <c r="C74" s="94" t="s">
        <v>121</v>
      </c>
      <c r="D74" s="94" t="s">
        <v>736</v>
      </c>
      <c r="E74" s="94"/>
      <c r="F74" s="21">
        <v>2002014</v>
      </c>
      <c r="G74" s="65" t="s">
        <v>238</v>
      </c>
      <c r="H74" s="4">
        <v>1549</v>
      </c>
      <c r="I74" s="96">
        <v>1549</v>
      </c>
      <c r="J74" s="97">
        <v>0</v>
      </c>
      <c r="K74" s="94" t="s">
        <v>445</v>
      </c>
      <c r="L74" s="98">
        <v>8</v>
      </c>
      <c r="M74" s="98">
        <v>128</v>
      </c>
      <c r="N74" s="94" t="s">
        <v>737</v>
      </c>
      <c r="O74" s="94" t="s">
        <v>98</v>
      </c>
      <c r="P74" s="94" t="s">
        <v>461</v>
      </c>
      <c r="Q74" s="99">
        <v>11</v>
      </c>
      <c r="R74" s="94" t="s">
        <v>449</v>
      </c>
      <c r="S74" s="94" t="s">
        <v>480</v>
      </c>
      <c r="T74" s="6" t="s">
        <v>507</v>
      </c>
      <c r="U74" s="99">
        <v>498</v>
      </c>
      <c r="V74" s="99"/>
      <c r="W74" s="100" t="s">
        <v>738</v>
      </c>
      <c r="X74" s="99"/>
      <c r="Y74" s="94" t="s">
        <v>523</v>
      </c>
      <c r="Z74" s="101"/>
      <c r="AA74" s="102" t="s">
        <v>871</v>
      </c>
    </row>
    <row r="75" spans="1:27" ht="34.5" customHeight="1" x14ac:dyDescent="0.2">
      <c r="A75" s="117" t="s">
        <v>130</v>
      </c>
      <c r="B75" s="94" t="s">
        <v>28</v>
      </c>
      <c r="C75" s="94" t="s">
        <v>121</v>
      </c>
      <c r="D75" s="94" t="s">
        <v>736</v>
      </c>
      <c r="E75" s="94"/>
      <c r="F75" s="21">
        <v>2002016</v>
      </c>
      <c r="G75" s="65" t="s">
        <v>739</v>
      </c>
      <c r="H75" s="4">
        <v>1749</v>
      </c>
      <c r="I75" s="96">
        <v>1749</v>
      </c>
      <c r="J75" s="97">
        <v>0</v>
      </c>
      <c r="K75" s="94" t="s">
        <v>445</v>
      </c>
      <c r="L75" s="98">
        <v>8</v>
      </c>
      <c r="M75" s="98">
        <v>256</v>
      </c>
      <c r="N75" s="94" t="s">
        <v>737</v>
      </c>
      <c r="O75" s="94" t="s">
        <v>98</v>
      </c>
      <c r="P75" s="94" t="s">
        <v>461</v>
      </c>
      <c r="Q75" s="99">
        <v>11</v>
      </c>
      <c r="R75" s="94" t="s">
        <v>449</v>
      </c>
      <c r="S75" s="94" t="s">
        <v>480</v>
      </c>
      <c r="T75" s="6" t="s">
        <v>507</v>
      </c>
      <c r="U75" s="99">
        <v>498</v>
      </c>
      <c r="V75" s="99"/>
      <c r="W75" s="100" t="s">
        <v>738</v>
      </c>
      <c r="X75" s="99"/>
      <c r="Y75" s="94" t="s">
        <v>523</v>
      </c>
      <c r="Z75" s="101"/>
      <c r="AA75" s="102"/>
    </row>
    <row r="76" spans="1:27" ht="34.5" customHeight="1" x14ac:dyDescent="0.2">
      <c r="A76" s="117" t="s">
        <v>130</v>
      </c>
      <c r="B76" s="94" t="s">
        <v>28</v>
      </c>
      <c r="C76" s="94" t="s">
        <v>121</v>
      </c>
      <c r="D76" s="94" t="s">
        <v>740</v>
      </c>
      <c r="E76" s="94"/>
      <c r="F76" s="21">
        <v>2002017</v>
      </c>
      <c r="G76" s="65" t="s">
        <v>739</v>
      </c>
      <c r="H76" s="4">
        <v>1949</v>
      </c>
      <c r="I76" s="96">
        <v>1949</v>
      </c>
      <c r="J76" s="97">
        <v>0</v>
      </c>
      <c r="K76" s="94" t="s">
        <v>445</v>
      </c>
      <c r="L76" s="98">
        <v>12</v>
      </c>
      <c r="M76" s="98">
        <v>256</v>
      </c>
      <c r="N76" s="94" t="s">
        <v>737</v>
      </c>
      <c r="O76" s="94" t="s">
        <v>98</v>
      </c>
      <c r="P76" s="94" t="s">
        <v>461</v>
      </c>
      <c r="Q76" s="99">
        <v>12.4</v>
      </c>
      <c r="R76" s="94" t="s">
        <v>449</v>
      </c>
      <c r="S76" s="94" t="s">
        <v>479</v>
      </c>
      <c r="T76" s="6" t="s">
        <v>507</v>
      </c>
      <c r="U76" s="99">
        <v>586</v>
      </c>
      <c r="V76" s="99"/>
      <c r="W76" s="100" t="s">
        <v>741</v>
      </c>
      <c r="X76" s="99"/>
      <c r="Y76" s="94" t="s">
        <v>523</v>
      </c>
      <c r="Z76" s="101"/>
      <c r="AA76" s="102"/>
    </row>
    <row r="77" spans="1:27" ht="34.5" customHeight="1" x14ac:dyDescent="0.2">
      <c r="A77" s="117" t="s">
        <v>130</v>
      </c>
      <c r="B77" s="94" t="s">
        <v>28</v>
      </c>
      <c r="C77" s="94" t="s">
        <v>121</v>
      </c>
      <c r="D77" s="94" t="s">
        <v>740</v>
      </c>
      <c r="E77" s="94"/>
      <c r="F77" s="21">
        <v>2002019</v>
      </c>
      <c r="G77" s="65" t="s">
        <v>742</v>
      </c>
      <c r="H77" s="4">
        <v>2149</v>
      </c>
      <c r="I77" s="96">
        <v>2149</v>
      </c>
      <c r="J77" s="97">
        <v>0</v>
      </c>
      <c r="K77" s="94" t="s">
        <v>445</v>
      </c>
      <c r="L77" s="98">
        <v>12</v>
      </c>
      <c r="M77" s="98">
        <v>512</v>
      </c>
      <c r="N77" s="94" t="s">
        <v>737</v>
      </c>
      <c r="O77" s="94" t="s">
        <v>98</v>
      </c>
      <c r="P77" s="94" t="s">
        <v>461</v>
      </c>
      <c r="Q77" s="99">
        <v>12.4</v>
      </c>
      <c r="R77" s="94" t="s">
        <v>449</v>
      </c>
      <c r="S77" s="94" t="s">
        <v>479</v>
      </c>
      <c r="T77" s="6" t="s">
        <v>507</v>
      </c>
      <c r="U77" s="99">
        <v>586</v>
      </c>
      <c r="V77" s="99"/>
      <c r="W77" s="100" t="s">
        <v>741</v>
      </c>
      <c r="X77" s="99"/>
      <c r="Y77" s="94" t="s">
        <v>523</v>
      </c>
      <c r="Z77" s="101"/>
      <c r="AA77" s="102"/>
    </row>
    <row r="78" spans="1:27" ht="34.5" customHeight="1" x14ac:dyDescent="0.2">
      <c r="A78" s="117" t="s">
        <v>130</v>
      </c>
      <c r="B78" s="94" t="s">
        <v>28</v>
      </c>
      <c r="C78" s="94" t="s">
        <v>121</v>
      </c>
      <c r="D78" s="94" t="s">
        <v>743</v>
      </c>
      <c r="E78" s="94"/>
      <c r="F78" s="21">
        <v>2002020</v>
      </c>
      <c r="G78" s="65" t="s">
        <v>739</v>
      </c>
      <c r="H78" s="4">
        <v>2249</v>
      </c>
      <c r="I78" s="96">
        <v>2249</v>
      </c>
      <c r="J78" s="97">
        <v>0</v>
      </c>
      <c r="K78" s="94" t="s">
        <v>445</v>
      </c>
      <c r="L78" s="98">
        <v>12</v>
      </c>
      <c r="M78" s="98">
        <v>256</v>
      </c>
      <c r="N78" s="94" t="s">
        <v>737</v>
      </c>
      <c r="O78" s="94" t="s">
        <v>98</v>
      </c>
      <c r="P78" s="94" t="s">
        <v>461</v>
      </c>
      <c r="Q78" s="99">
        <v>14.6</v>
      </c>
      <c r="R78" s="94" t="s">
        <v>449</v>
      </c>
      <c r="S78" s="94" t="s">
        <v>478</v>
      </c>
      <c r="T78" s="6" t="s">
        <v>507</v>
      </c>
      <c r="U78" s="99">
        <v>732</v>
      </c>
      <c r="V78" s="99"/>
      <c r="W78" s="100" t="s">
        <v>524</v>
      </c>
      <c r="X78" s="99"/>
      <c r="Y78" s="94" t="s">
        <v>523</v>
      </c>
      <c r="Z78" s="101"/>
      <c r="AA78" s="102" t="s">
        <v>871</v>
      </c>
    </row>
    <row r="79" spans="1:27" ht="34.5" customHeight="1" x14ac:dyDescent="0.2">
      <c r="A79" s="117" t="s">
        <v>130</v>
      </c>
      <c r="B79" s="94" t="s">
        <v>28</v>
      </c>
      <c r="C79" s="94" t="s">
        <v>121</v>
      </c>
      <c r="D79" s="94" t="s">
        <v>743</v>
      </c>
      <c r="E79" s="94"/>
      <c r="F79" s="21">
        <v>2002022</v>
      </c>
      <c r="G79" s="65" t="s">
        <v>742</v>
      </c>
      <c r="H79" s="4">
        <v>2249</v>
      </c>
      <c r="I79" s="96">
        <v>2249</v>
      </c>
      <c r="J79" s="97">
        <v>0</v>
      </c>
      <c r="K79" s="94" t="s">
        <v>445</v>
      </c>
      <c r="L79" s="98">
        <v>12</v>
      </c>
      <c r="M79" s="98">
        <v>512</v>
      </c>
      <c r="N79" s="94" t="s">
        <v>737</v>
      </c>
      <c r="O79" s="94" t="s">
        <v>98</v>
      </c>
      <c r="P79" s="94" t="s">
        <v>461</v>
      </c>
      <c r="Q79" s="99">
        <v>14.6</v>
      </c>
      <c r="R79" s="94" t="s">
        <v>449</v>
      </c>
      <c r="S79" s="94" t="s">
        <v>478</v>
      </c>
      <c r="T79" s="6" t="s">
        <v>507</v>
      </c>
      <c r="U79" s="99">
        <v>732</v>
      </c>
      <c r="V79" s="99"/>
      <c r="W79" s="100" t="s">
        <v>524</v>
      </c>
      <c r="X79" s="99"/>
      <c r="Y79" s="94" t="s">
        <v>523</v>
      </c>
      <c r="Z79" s="101"/>
      <c r="AA79" s="102"/>
    </row>
    <row r="80" spans="1:27" ht="34.5" customHeight="1" x14ac:dyDescent="0.2">
      <c r="A80" s="117" t="s">
        <v>130</v>
      </c>
      <c r="B80" s="94" t="s">
        <v>28</v>
      </c>
      <c r="C80" s="94" t="s">
        <v>95</v>
      </c>
      <c r="D80" s="94" t="s">
        <v>224</v>
      </c>
      <c r="E80" s="94"/>
      <c r="F80" s="21">
        <v>2002162</v>
      </c>
      <c r="G80" s="65" t="s">
        <v>245</v>
      </c>
      <c r="H80" s="4">
        <v>779</v>
      </c>
      <c r="I80" s="96">
        <v>779</v>
      </c>
      <c r="J80" s="97">
        <v>0</v>
      </c>
      <c r="K80" s="94" t="s">
        <v>493</v>
      </c>
      <c r="L80" s="98">
        <v>3</v>
      </c>
      <c r="M80" s="98">
        <v>64</v>
      </c>
      <c r="N80" s="94" t="s">
        <v>527</v>
      </c>
      <c r="O80" s="94" t="s">
        <v>95</v>
      </c>
      <c r="P80" s="94" t="s">
        <v>528</v>
      </c>
      <c r="Q80" s="99">
        <v>10.199999999999999</v>
      </c>
      <c r="R80" s="94" t="s">
        <v>529</v>
      </c>
      <c r="S80" s="94" t="s">
        <v>472</v>
      </c>
      <c r="T80" s="6" t="s">
        <v>507</v>
      </c>
      <c r="U80" s="99">
        <v>487</v>
      </c>
      <c r="V80" s="99">
        <v>20</v>
      </c>
      <c r="W80" s="100" t="s">
        <v>530</v>
      </c>
      <c r="X80" s="99"/>
      <c r="Y80" s="94" t="s">
        <v>523</v>
      </c>
      <c r="Z80" s="101"/>
      <c r="AA80" s="102"/>
    </row>
    <row r="81" spans="1:27" ht="34.5" customHeight="1" x14ac:dyDescent="0.2">
      <c r="A81" s="117" t="s">
        <v>130</v>
      </c>
      <c r="B81" s="94" t="s">
        <v>28</v>
      </c>
      <c r="C81" s="94" t="s">
        <v>95</v>
      </c>
      <c r="D81" s="94" t="s">
        <v>224</v>
      </c>
      <c r="E81" s="94"/>
      <c r="F81" s="21">
        <v>2002164</v>
      </c>
      <c r="G81" s="65" t="s">
        <v>246</v>
      </c>
      <c r="H81" s="4">
        <v>1029</v>
      </c>
      <c r="I81" s="96">
        <v>1029</v>
      </c>
      <c r="J81" s="97">
        <v>0</v>
      </c>
      <c r="K81" s="94" t="s">
        <v>493</v>
      </c>
      <c r="L81" s="98">
        <v>3</v>
      </c>
      <c r="M81" s="98">
        <v>256</v>
      </c>
      <c r="N81" s="94" t="s">
        <v>527</v>
      </c>
      <c r="O81" s="94" t="s">
        <v>95</v>
      </c>
      <c r="P81" s="94" t="s">
        <v>528</v>
      </c>
      <c r="Q81" s="99">
        <v>10.199999999999999</v>
      </c>
      <c r="R81" s="94" t="s">
        <v>529</v>
      </c>
      <c r="S81" s="94" t="s">
        <v>472</v>
      </c>
      <c r="T81" s="6" t="s">
        <v>507</v>
      </c>
      <c r="U81" s="99">
        <v>487</v>
      </c>
      <c r="V81" s="99">
        <v>20</v>
      </c>
      <c r="W81" s="100" t="s">
        <v>530</v>
      </c>
      <c r="X81" s="99"/>
      <c r="Y81" s="94" t="s">
        <v>523</v>
      </c>
      <c r="Z81" s="101"/>
      <c r="AA81" s="102"/>
    </row>
    <row r="82" spans="1:27" ht="34.5" customHeight="1" x14ac:dyDescent="0.2">
      <c r="A82" s="117" t="s">
        <v>130</v>
      </c>
      <c r="B82" s="94" t="s">
        <v>28</v>
      </c>
      <c r="C82" s="94" t="s">
        <v>95</v>
      </c>
      <c r="D82" s="94" t="s">
        <v>600</v>
      </c>
      <c r="E82" s="94"/>
      <c r="F82" s="21">
        <v>2001444</v>
      </c>
      <c r="G82" s="65" t="s">
        <v>244</v>
      </c>
      <c r="H82" s="4">
        <v>999</v>
      </c>
      <c r="I82" s="96">
        <v>999</v>
      </c>
      <c r="J82" s="97">
        <v>0</v>
      </c>
      <c r="K82" s="94" t="s">
        <v>439</v>
      </c>
      <c r="L82" s="98"/>
      <c r="M82" s="98">
        <v>64</v>
      </c>
      <c r="N82" s="94" t="s">
        <v>527</v>
      </c>
      <c r="O82" s="94" t="s">
        <v>95</v>
      </c>
      <c r="P82" s="94" t="s">
        <v>545</v>
      </c>
      <c r="Q82" s="99">
        <v>10.9</v>
      </c>
      <c r="R82" s="94" t="s">
        <v>601</v>
      </c>
      <c r="S82" s="94" t="s">
        <v>536</v>
      </c>
      <c r="T82" s="6" t="s">
        <v>507</v>
      </c>
      <c r="U82" s="99">
        <v>481</v>
      </c>
      <c r="V82" s="99">
        <v>20</v>
      </c>
      <c r="W82" s="100"/>
      <c r="X82" s="99"/>
      <c r="Y82" s="94" t="s">
        <v>523</v>
      </c>
      <c r="Z82" s="101"/>
      <c r="AA82" s="102" t="s">
        <v>872</v>
      </c>
    </row>
    <row r="83" spans="1:27" ht="34.5" customHeight="1" x14ac:dyDescent="0.2">
      <c r="A83" s="117" t="s">
        <v>130</v>
      </c>
      <c r="B83" s="94" t="s">
        <v>28</v>
      </c>
      <c r="C83" s="94" t="s">
        <v>95</v>
      </c>
      <c r="D83" s="94" t="s">
        <v>600</v>
      </c>
      <c r="E83" s="94"/>
      <c r="F83" s="21">
        <v>2001449</v>
      </c>
      <c r="G83" s="65" t="s">
        <v>234</v>
      </c>
      <c r="H83" s="4">
        <v>1249</v>
      </c>
      <c r="I83" s="96">
        <v>1249</v>
      </c>
      <c r="J83" s="97">
        <v>0</v>
      </c>
      <c r="K83" s="94" t="s">
        <v>439</v>
      </c>
      <c r="L83" s="98"/>
      <c r="M83" s="98">
        <v>256</v>
      </c>
      <c r="N83" s="94" t="s">
        <v>527</v>
      </c>
      <c r="O83" s="94" t="s">
        <v>95</v>
      </c>
      <c r="P83" s="94" t="s">
        <v>545</v>
      </c>
      <c r="Q83" s="99">
        <v>10.9</v>
      </c>
      <c r="R83" s="94" t="s">
        <v>601</v>
      </c>
      <c r="S83" s="94" t="s">
        <v>536</v>
      </c>
      <c r="T83" s="6" t="s">
        <v>507</v>
      </c>
      <c r="U83" s="99">
        <v>481</v>
      </c>
      <c r="V83" s="99">
        <v>20</v>
      </c>
      <c r="W83" s="100"/>
      <c r="X83" s="99"/>
      <c r="Y83" s="94" t="s">
        <v>523</v>
      </c>
      <c r="Z83" s="101"/>
      <c r="AA83" s="102"/>
    </row>
    <row r="84" spans="1:27" ht="34.5" customHeight="1" x14ac:dyDescent="0.2">
      <c r="A84" s="117" t="s">
        <v>130</v>
      </c>
      <c r="B84" s="94" t="s">
        <v>28</v>
      </c>
      <c r="C84" s="94" t="s">
        <v>95</v>
      </c>
      <c r="D84" s="94" t="s">
        <v>226</v>
      </c>
      <c r="E84" s="94"/>
      <c r="F84" s="21">
        <v>2001438</v>
      </c>
      <c r="G84" s="65" t="s">
        <v>246</v>
      </c>
      <c r="H84" s="4">
        <v>1499</v>
      </c>
      <c r="I84" s="96">
        <v>1499</v>
      </c>
      <c r="J84" s="97">
        <v>0</v>
      </c>
      <c r="K84" s="94" t="s">
        <v>534</v>
      </c>
      <c r="L84" s="98">
        <v>8</v>
      </c>
      <c r="M84" s="98">
        <v>256</v>
      </c>
      <c r="N84" s="94" t="s">
        <v>535</v>
      </c>
      <c r="O84" s="94" t="s">
        <v>95</v>
      </c>
      <c r="P84" s="94" t="s">
        <v>531</v>
      </c>
      <c r="Q84" s="99">
        <v>10.9</v>
      </c>
      <c r="R84" s="94" t="s">
        <v>532</v>
      </c>
      <c r="S84" s="94" t="s">
        <v>536</v>
      </c>
      <c r="T84" s="6" t="s">
        <v>533</v>
      </c>
      <c r="U84" s="99">
        <v>461</v>
      </c>
      <c r="V84" s="99">
        <v>20</v>
      </c>
      <c r="W84" s="100"/>
      <c r="X84" s="99"/>
      <c r="Y84" s="94" t="s">
        <v>523</v>
      </c>
      <c r="Z84" s="101"/>
      <c r="AA84" s="102"/>
    </row>
    <row r="85" spans="1:27" ht="34.5" customHeight="1" x14ac:dyDescent="0.2">
      <c r="A85" s="117" t="s">
        <v>130</v>
      </c>
      <c r="B85" s="94" t="s">
        <v>28</v>
      </c>
      <c r="C85" s="94" t="s">
        <v>95</v>
      </c>
      <c r="D85" s="94" t="s">
        <v>227</v>
      </c>
      <c r="E85" s="94"/>
      <c r="F85" s="21">
        <v>2001453</v>
      </c>
      <c r="G85" s="65" t="s">
        <v>247</v>
      </c>
      <c r="H85" s="4">
        <v>1649</v>
      </c>
      <c r="I85" s="96">
        <v>1649</v>
      </c>
      <c r="J85" s="97">
        <v>0</v>
      </c>
      <c r="K85" s="94" t="s">
        <v>537</v>
      </c>
      <c r="L85" s="98">
        <v>4</v>
      </c>
      <c r="M85" s="98">
        <v>128</v>
      </c>
      <c r="N85" s="94" t="s">
        <v>538</v>
      </c>
      <c r="O85" s="94" t="s">
        <v>95</v>
      </c>
      <c r="P85" s="94" t="s">
        <v>539</v>
      </c>
      <c r="Q85" s="99">
        <v>11</v>
      </c>
      <c r="R85" s="94" t="s">
        <v>532</v>
      </c>
      <c r="S85" s="94" t="s">
        <v>540</v>
      </c>
      <c r="T85" s="6" t="s">
        <v>533</v>
      </c>
      <c r="U85" s="99">
        <v>468</v>
      </c>
      <c r="V85" s="99">
        <v>20</v>
      </c>
      <c r="W85" s="100" t="s">
        <v>541</v>
      </c>
      <c r="X85" s="99" t="s">
        <v>542</v>
      </c>
      <c r="Y85" s="94" t="s">
        <v>523</v>
      </c>
      <c r="Z85" s="101"/>
      <c r="AA85" s="102"/>
    </row>
    <row r="86" spans="1:27" ht="34.5" customHeight="1" x14ac:dyDescent="0.2">
      <c r="A86" s="117" t="s">
        <v>130</v>
      </c>
      <c r="B86" s="94" t="s">
        <v>28</v>
      </c>
      <c r="C86" s="94" t="s">
        <v>95</v>
      </c>
      <c r="D86" s="94" t="s">
        <v>227</v>
      </c>
      <c r="E86" s="94"/>
      <c r="F86" s="21">
        <v>2001456</v>
      </c>
      <c r="G86" s="65" t="s">
        <v>246</v>
      </c>
      <c r="H86" s="4">
        <v>1599</v>
      </c>
      <c r="I86" s="96">
        <v>1599</v>
      </c>
      <c r="J86" s="97">
        <v>0</v>
      </c>
      <c r="K86" s="94" t="s">
        <v>537</v>
      </c>
      <c r="L86" s="98">
        <v>4</v>
      </c>
      <c r="M86" s="98">
        <v>256</v>
      </c>
      <c r="N86" s="94" t="s">
        <v>538</v>
      </c>
      <c r="O86" s="94" t="s">
        <v>95</v>
      </c>
      <c r="P86" s="94" t="s">
        <v>539</v>
      </c>
      <c r="Q86" s="99">
        <v>11</v>
      </c>
      <c r="R86" s="94" t="s">
        <v>532</v>
      </c>
      <c r="S86" s="94" t="s">
        <v>540</v>
      </c>
      <c r="T86" s="6" t="s">
        <v>533</v>
      </c>
      <c r="U86" s="99">
        <v>468</v>
      </c>
      <c r="V86" s="99">
        <v>20</v>
      </c>
      <c r="W86" s="100" t="s">
        <v>541</v>
      </c>
      <c r="X86" s="99" t="s">
        <v>542</v>
      </c>
      <c r="Y86" s="94" t="s">
        <v>523</v>
      </c>
      <c r="Z86" s="101"/>
      <c r="AA86" s="102"/>
    </row>
    <row r="87" spans="1:27" ht="34.5" customHeight="1" x14ac:dyDescent="0.2">
      <c r="A87" s="117" t="s">
        <v>130</v>
      </c>
      <c r="B87" s="94" t="s">
        <v>28</v>
      </c>
      <c r="C87" s="94" t="s">
        <v>95</v>
      </c>
      <c r="D87" s="94" t="s">
        <v>228</v>
      </c>
      <c r="E87" s="94"/>
      <c r="F87" s="21">
        <v>2001465</v>
      </c>
      <c r="G87" s="65" t="s">
        <v>247</v>
      </c>
      <c r="H87" s="4">
        <v>2149</v>
      </c>
      <c r="I87" s="96">
        <v>2149</v>
      </c>
      <c r="J87" s="97">
        <v>0</v>
      </c>
      <c r="K87" s="94" t="s">
        <v>543</v>
      </c>
      <c r="L87" s="98">
        <v>8</v>
      </c>
      <c r="M87" s="98">
        <v>128</v>
      </c>
      <c r="N87" s="94" t="s">
        <v>544</v>
      </c>
      <c r="O87" s="94" t="s">
        <v>95</v>
      </c>
      <c r="P87" s="94" t="s">
        <v>545</v>
      </c>
      <c r="Q87" s="99">
        <v>12.9</v>
      </c>
      <c r="R87" s="94" t="s">
        <v>546</v>
      </c>
      <c r="S87" s="94" t="s">
        <v>547</v>
      </c>
      <c r="T87" s="6" t="s">
        <v>533</v>
      </c>
      <c r="U87" s="99">
        <v>685</v>
      </c>
      <c r="V87" s="99">
        <v>20</v>
      </c>
      <c r="W87" s="100"/>
      <c r="X87" s="99" t="s">
        <v>542</v>
      </c>
      <c r="Y87" s="94" t="s">
        <v>523</v>
      </c>
      <c r="Z87" s="101"/>
      <c r="AA87" s="102"/>
    </row>
    <row r="88" spans="1:27" ht="34.5" customHeight="1" x14ac:dyDescent="0.2">
      <c r="A88" s="117" t="s">
        <v>130</v>
      </c>
      <c r="B88" s="94" t="s">
        <v>28</v>
      </c>
      <c r="C88" s="94" t="s">
        <v>95</v>
      </c>
      <c r="D88" s="94" t="s">
        <v>228</v>
      </c>
      <c r="E88" s="94"/>
      <c r="F88" s="21">
        <v>2001467</v>
      </c>
      <c r="G88" s="65" t="s">
        <v>246</v>
      </c>
      <c r="H88" s="4">
        <v>2329</v>
      </c>
      <c r="I88" s="96">
        <v>2329</v>
      </c>
      <c r="J88" s="97">
        <v>0</v>
      </c>
      <c r="K88" s="94" t="s">
        <v>543</v>
      </c>
      <c r="L88" s="98">
        <v>8</v>
      </c>
      <c r="M88" s="98">
        <v>256</v>
      </c>
      <c r="N88" s="94" t="s">
        <v>544</v>
      </c>
      <c r="O88" s="94" t="s">
        <v>95</v>
      </c>
      <c r="P88" s="94" t="s">
        <v>545</v>
      </c>
      <c r="Q88" s="99">
        <v>12.9</v>
      </c>
      <c r="R88" s="94" t="s">
        <v>546</v>
      </c>
      <c r="S88" s="94" t="s">
        <v>547</v>
      </c>
      <c r="T88" s="6" t="s">
        <v>533</v>
      </c>
      <c r="U88" s="99">
        <v>685</v>
      </c>
      <c r="V88" s="99">
        <v>20</v>
      </c>
      <c r="W88" s="99"/>
      <c r="X88" s="99" t="s">
        <v>542</v>
      </c>
      <c r="Y88" s="94" t="s">
        <v>523</v>
      </c>
      <c r="Z88" s="101"/>
      <c r="AA88" s="102"/>
    </row>
    <row r="89" spans="1:27" ht="34.5" customHeight="1" x14ac:dyDescent="0.2">
      <c r="A89" s="117" t="s">
        <v>130</v>
      </c>
      <c r="B89" s="94" t="s">
        <v>28</v>
      </c>
      <c r="C89" s="94" t="s">
        <v>95</v>
      </c>
      <c r="D89" s="94" t="s">
        <v>228</v>
      </c>
      <c r="E89" s="94"/>
      <c r="F89" s="21">
        <v>2001468</v>
      </c>
      <c r="G89" s="65" t="s">
        <v>602</v>
      </c>
      <c r="H89" s="4">
        <v>2679</v>
      </c>
      <c r="I89" s="96">
        <v>2679</v>
      </c>
      <c r="J89" s="97">
        <v>0</v>
      </c>
      <c r="K89" s="94" t="s">
        <v>543</v>
      </c>
      <c r="L89" s="98">
        <v>8</v>
      </c>
      <c r="M89" s="98">
        <v>512</v>
      </c>
      <c r="N89" s="94" t="s">
        <v>544</v>
      </c>
      <c r="O89" s="94" t="s">
        <v>95</v>
      </c>
      <c r="P89" s="94" t="s">
        <v>545</v>
      </c>
      <c r="Q89" s="99">
        <v>12.9</v>
      </c>
      <c r="R89" s="94" t="s">
        <v>546</v>
      </c>
      <c r="S89" s="94" t="s">
        <v>547</v>
      </c>
      <c r="T89" s="6" t="s">
        <v>533</v>
      </c>
      <c r="U89" s="99">
        <v>685</v>
      </c>
      <c r="V89" s="99">
        <v>20</v>
      </c>
      <c r="W89" s="100"/>
      <c r="X89" s="99" t="s">
        <v>542</v>
      </c>
      <c r="Y89" s="94" t="s">
        <v>523</v>
      </c>
      <c r="Z89" s="101"/>
      <c r="AA89" s="102"/>
    </row>
    <row r="90" spans="1:27" ht="34.5" customHeight="1" x14ac:dyDescent="0.2">
      <c r="A90" s="38" t="s">
        <v>145</v>
      </c>
      <c r="B90" s="94" t="s">
        <v>29</v>
      </c>
      <c r="C90" s="94" t="s">
        <v>120</v>
      </c>
      <c r="D90" s="94" t="s">
        <v>1089</v>
      </c>
      <c r="E90" s="94"/>
      <c r="F90" s="21">
        <v>100252915</v>
      </c>
      <c r="G90" s="94" t="s">
        <v>1065</v>
      </c>
      <c r="H90" s="4">
        <v>1371.02</v>
      </c>
      <c r="I90" s="96">
        <v>1399</v>
      </c>
      <c r="J90" s="97">
        <v>2.0000000000000018E-2</v>
      </c>
      <c r="K90" s="94" t="s">
        <v>1066</v>
      </c>
      <c r="L90" s="98">
        <v>8</v>
      </c>
      <c r="M90" s="98">
        <v>128</v>
      </c>
      <c r="N90" s="94" t="s">
        <v>1067</v>
      </c>
      <c r="O90" s="94" t="s">
        <v>95</v>
      </c>
      <c r="P90" s="94" t="s">
        <v>1068</v>
      </c>
      <c r="Q90" s="99">
        <v>6.1</v>
      </c>
      <c r="R90" s="94" t="s">
        <v>1069</v>
      </c>
      <c r="S90" s="94" t="s">
        <v>1070</v>
      </c>
      <c r="T90" s="6" t="s">
        <v>24</v>
      </c>
      <c r="U90" s="99">
        <v>170</v>
      </c>
      <c r="V90" s="99" t="s">
        <v>431</v>
      </c>
      <c r="W90" s="100"/>
      <c r="X90" s="100"/>
      <c r="Y90" s="94" t="s">
        <v>195</v>
      </c>
      <c r="Z90" s="101">
        <v>2</v>
      </c>
      <c r="AA90" s="102"/>
    </row>
    <row r="91" spans="1:27" ht="34.5" customHeight="1" x14ac:dyDescent="0.2">
      <c r="A91" s="38" t="s">
        <v>145</v>
      </c>
      <c r="B91" s="94" t="s">
        <v>29</v>
      </c>
      <c r="C91" s="94" t="s">
        <v>120</v>
      </c>
      <c r="D91" s="94" t="s">
        <v>1089</v>
      </c>
      <c r="E91" s="94"/>
      <c r="F91" s="21">
        <v>100252965</v>
      </c>
      <c r="G91" s="94" t="s">
        <v>1071</v>
      </c>
      <c r="H91" s="4">
        <v>1567.02</v>
      </c>
      <c r="I91" s="96">
        <v>1599</v>
      </c>
      <c r="J91" s="97">
        <v>2.0000000000000018E-2</v>
      </c>
      <c r="K91" s="94" t="s">
        <v>1066</v>
      </c>
      <c r="L91" s="98">
        <v>8</v>
      </c>
      <c r="M91" s="98">
        <v>256</v>
      </c>
      <c r="N91" s="94" t="s">
        <v>1067</v>
      </c>
      <c r="O91" s="94" t="s">
        <v>95</v>
      </c>
      <c r="P91" s="94" t="s">
        <v>1068</v>
      </c>
      <c r="Q91" s="99">
        <v>6.1</v>
      </c>
      <c r="R91" s="94" t="s">
        <v>1069</v>
      </c>
      <c r="S91" s="94" t="s">
        <v>1070</v>
      </c>
      <c r="T91" s="6" t="s">
        <v>24</v>
      </c>
      <c r="U91" s="99">
        <v>170</v>
      </c>
      <c r="V91" s="99" t="s">
        <v>431</v>
      </c>
      <c r="W91" s="100"/>
      <c r="X91" s="100"/>
      <c r="Y91" s="94" t="s">
        <v>195</v>
      </c>
      <c r="Z91" s="101">
        <v>2</v>
      </c>
      <c r="AA91" s="102"/>
    </row>
    <row r="92" spans="1:27" ht="34.5" customHeight="1" x14ac:dyDescent="0.2">
      <c r="A92" s="38" t="s">
        <v>145</v>
      </c>
      <c r="B92" s="94" t="s">
        <v>29</v>
      </c>
      <c r="C92" s="94" t="s">
        <v>120</v>
      </c>
      <c r="D92" s="94" t="s">
        <v>1089</v>
      </c>
      <c r="E92" s="94"/>
      <c r="F92" s="21">
        <v>100252997</v>
      </c>
      <c r="G92" s="94" t="s">
        <v>1072</v>
      </c>
      <c r="H92" s="4">
        <v>1910.02</v>
      </c>
      <c r="I92" s="96">
        <v>1949</v>
      </c>
      <c r="J92" s="97">
        <v>2.0000000000000018E-2</v>
      </c>
      <c r="K92" s="94" t="s">
        <v>1066</v>
      </c>
      <c r="L92" s="98">
        <v>8</v>
      </c>
      <c r="M92" s="98">
        <v>512</v>
      </c>
      <c r="N92" s="94" t="s">
        <v>1067</v>
      </c>
      <c r="O92" s="94" t="s">
        <v>95</v>
      </c>
      <c r="P92" s="94" t="s">
        <v>1068</v>
      </c>
      <c r="Q92" s="99">
        <v>6.1</v>
      </c>
      <c r="R92" s="94" t="s">
        <v>1069</v>
      </c>
      <c r="S92" s="94" t="s">
        <v>1070</v>
      </c>
      <c r="T92" s="6" t="s">
        <v>24</v>
      </c>
      <c r="U92" s="99">
        <v>170</v>
      </c>
      <c r="V92" s="99" t="s">
        <v>431</v>
      </c>
      <c r="W92" s="100"/>
      <c r="X92" s="100"/>
      <c r="Y92" s="94" t="s">
        <v>195</v>
      </c>
      <c r="Z92" s="101">
        <v>2</v>
      </c>
      <c r="AA92" s="102"/>
    </row>
    <row r="93" spans="1:27" ht="34.5" customHeight="1" x14ac:dyDescent="0.2">
      <c r="A93" s="38" t="s">
        <v>145</v>
      </c>
      <c r="B93" s="94" t="s">
        <v>29</v>
      </c>
      <c r="C93" s="94" t="s">
        <v>120</v>
      </c>
      <c r="D93" s="94" t="s">
        <v>1090</v>
      </c>
      <c r="E93" s="94"/>
      <c r="F93" s="21">
        <v>100253010</v>
      </c>
      <c r="G93" s="94" t="s">
        <v>1073</v>
      </c>
      <c r="H93" s="4">
        <v>1567.02</v>
      </c>
      <c r="I93" s="96">
        <v>1599</v>
      </c>
      <c r="J93" s="97">
        <v>2.0000000000000018E-2</v>
      </c>
      <c r="K93" s="94" t="s">
        <v>1066</v>
      </c>
      <c r="L93" s="98">
        <v>8</v>
      </c>
      <c r="M93" s="98">
        <v>128</v>
      </c>
      <c r="N93" s="94" t="s">
        <v>1067</v>
      </c>
      <c r="O93" s="94" t="s">
        <v>95</v>
      </c>
      <c r="P93" s="94" t="s">
        <v>1068</v>
      </c>
      <c r="Q93" s="99">
        <v>6.7</v>
      </c>
      <c r="R93" s="94" t="s">
        <v>1069</v>
      </c>
      <c r="S93" s="94" t="s">
        <v>1074</v>
      </c>
      <c r="T93" s="6" t="s">
        <v>24</v>
      </c>
      <c r="U93" s="99">
        <v>199</v>
      </c>
      <c r="V93" s="99" t="s">
        <v>431</v>
      </c>
      <c r="W93" s="100"/>
      <c r="X93" s="100"/>
      <c r="Y93" s="94" t="s">
        <v>195</v>
      </c>
      <c r="Z93" s="101">
        <v>2</v>
      </c>
      <c r="AA93" s="102"/>
    </row>
    <row r="94" spans="1:27" ht="34.5" customHeight="1" x14ac:dyDescent="0.2">
      <c r="A94" s="38" t="s">
        <v>145</v>
      </c>
      <c r="B94" s="94" t="s">
        <v>29</v>
      </c>
      <c r="C94" s="94" t="s">
        <v>120</v>
      </c>
      <c r="D94" s="94" t="s">
        <v>1090</v>
      </c>
      <c r="E94" s="94"/>
      <c r="F94" s="21">
        <v>100252944</v>
      </c>
      <c r="G94" s="94" t="s">
        <v>1075</v>
      </c>
      <c r="H94" s="4">
        <v>1763.02</v>
      </c>
      <c r="I94" s="96">
        <v>1799</v>
      </c>
      <c r="J94" s="97">
        <v>2.0000000000000018E-2</v>
      </c>
      <c r="K94" s="94" t="s">
        <v>1066</v>
      </c>
      <c r="L94" s="98">
        <v>8</v>
      </c>
      <c r="M94" s="98">
        <v>256</v>
      </c>
      <c r="N94" s="94" t="s">
        <v>1067</v>
      </c>
      <c r="O94" s="94" t="s">
        <v>95</v>
      </c>
      <c r="P94" s="94" t="s">
        <v>1068</v>
      </c>
      <c r="Q94" s="99">
        <v>6.7</v>
      </c>
      <c r="R94" s="94" t="s">
        <v>1069</v>
      </c>
      <c r="S94" s="94" t="s">
        <v>1074</v>
      </c>
      <c r="T94" s="6" t="s">
        <v>24</v>
      </c>
      <c r="U94" s="99">
        <v>199</v>
      </c>
      <c r="V94" s="99" t="s">
        <v>431</v>
      </c>
      <c r="W94" s="100"/>
      <c r="X94" s="100"/>
      <c r="Y94" s="94" t="s">
        <v>195</v>
      </c>
      <c r="Z94" s="101">
        <v>2</v>
      </c>
      <c r="AA94" s="102"/>
    </row>
    <row r="95" spans="1:27" ht="34.5" customHeight="1" x14ac:dyDescent="0.2">
      <c r="A95" s="38" t="s">
        <v>145</v>
      </c>
      <c r="B95" s="94" t="s">
        <v>29</v>
      </c>
      <c r="C95" s="94" t="s">
        <v>120</v>
      </c>
      <c r="D95" s="94" t="s">
        <v>1090</v>
      </c>
      <c r="E95" s="94"/>
      <c r="F95" s="21">
        <v>100252986</v>
      </c>
      <c r="G95" s="94" t="s">
        <v>1076</v>
      </c>
      <c r="H95" s="4">
        <v>2106.02</v>
      </c>
      <c r="I95" s="96">
        <v>2149</v>
      </c>
      <c r="J95" s="97">
        <v>2.0000000000000018E-2</v>
      </c>
      <c r="K95" s="94" t="s">
        <v>1066</v>
      </c>
      <c r="L95" s="98">
        <v>8</v>
      </c>
      <c r="M95" s="98">
        <v>512</v>
      </c>
      <c r="N95" s="94" t="s">
        <v>1067</v>
      </c>
      <c r="O95" s="94" t="s">
        <v>95</v>
      </c>
      <c r="P95" s="94" t="s">
        <v>1068</v>
      </c>
      <c r="Q95" s="99">
        <v>6.7</v>
      </c>
      <c r="R95" s="94" t="s">
        <v>1069</v>
      </c>
      <c r="S95" s="94" t="s">
        <v>1074</v>
      </c>
      <c r="T95" s="6" t="s">
        <v>24</v>
      </c>
      <c r="U95" s="99">
        <v>199</v>
      </c>
      <c r="V95" s="99" t="s">
        <v>431</v>
      </c>
      <c r="W95" s="100"/>
      <c r="X95" s="100"/>
      <c r="Y95" s="94" t="s">
        <v>195</v>
      </c>
      <c r="Z95" s="101">
        <v>2</v>
      </c>
      <c r="AA95" s="102"/>
    </row>
    <row r="96" spans="1:27" ht="34.5" customHeight="1" x14ac:dyDescent="0.2">
      <c r="A96" s="38" t="s">
        <v>145</v>
      </c>
      <c r="B96" s="94" t="s">
        <v>29</v>
      </c>
      <c r="C96" s="94" t="s">
        <v>120</v>
      </c>
      <c r="D96" s="94" t="s">
        <v>1091</v>
      </c>
      <c r="E96" s="94"/>
      <c r="F96" s="21">
        <v>100253064</v>
      </c>
      <c r="G96" s="94" t="s">
        <v>1077</v>
      </c>
      <c r="H96" s="4">
        <v>1763.02</v>
      </c>
      <c r="I96" s="96">
        <v>1799</v>
      </c>
      <c r="J96" s="97">
        <v>2.0000000000000018E-2</v>
      </c>
      <c r="K96" s="94" t="s">
        <v>1078</v>
      </c>
      <c r="L96" s="98">
        <v>8</v>
      </c>
      <c r="M96" s="98">
        <v>128</v>
      </c>
      <c r="N96" s="94" t="s">
        <v>1079</v>
      </c>
      <c r="O96" s="94" t="s">
        <v>95</v>
      </c>
      <c r="P96" s="94" t="s">
        <v>1068</v>
      </c>
      <c r="Q96" s="99">
        <v>6.3</v>
      </c>
      <c r="R96" s="94" t="s">
        <v>1080</v>
      </c>
      <c r="S96" s="94" t="s">
        <v>1081</v>
      </c>
      <c r="T96" s="6" t="s">
        <v>24</v>
      </c>
      <c r="U96" s="99">
        <v>199</v>
      </c>
      <c r="V96" s="99" t="s">
        <v>431</v>
      </c>
      <c r="W96" s="100"/>
      <c r="X96" s="100"/>
      <c r="Y96" s="94" t="s">
        <v>195</v>
      </c>
      <c r="Z96" s="101">
        <v>2</v>
      </c>
      <c r="AA96" s="102"/>
    </row>
    <row r="97" spans="1:27" ht="34.5" customHeight="1" x14ac:dyDescent="0.2">
      <c r="A97" s="38" t="s">
        <v>145</v>
      </c>
      <c r="B97" s="94" t="s">
        <v>29</v>
      </c>
      <c r="C97" s="94" t="s">
        <v>120</v>
      </c>
      <c r="D97" s="94" t="s">
        <v>1091</v>
      </c>
      <c r="E97" s="94"/>
      <c r="F97" s="21">
        <v>100253042</v>
      </c>
      <c r="G97" s="94" t="s">
        <v>1082</v>
      </c>
      <c r="H97" s="4">
        <v>1959.02</v>
      </c>
      <c r="I97" s="96">
        <v>1999</v>
      </c>
      <c r="J97" s="97">
        <v>2.0000000000000018E-2</v>
      </c>
      <c r="K97" s="94" t="s">
        <v>1078</v>
      </c>
      <c r="L97" s="98">
        <v>8</v>
      </c>
      <c r="M97" s="98">
        <v>256</v>
      </c>
      <c r="N97" s="94" t="s">
        <v>1079</v>
      </c>
      <c r="O97" s="94" t="s">
        <v>95</v>
      </c>
      <c r="P97" s="94" t="s">
        <v>1068</v>
      </c>
      <c r="Q97" s="99">
        <v>6.3</v>
      </c>
      <c r="R97" s="94" t="s">
        <v>1080</v>
      </c>
      <c r="S97" s="94" t="s">
        <v>1081</v>
      </c>
      <c r="T97" s="6" t="s">
        <v>24</v>
      </c>
      <c r="U97" s="99">
        <v>199</v>
      </c>
      <c r="V97" s="99" t="s">
        <v>431</v>
      </c>
      <c r="W97" s="100"/>
      <c r="X97" s="100"/>
      <c r="Y97" s="94" t="s">
        <v>195</v>
      </c>
      <c r="Z97" s="101">
        <v>2</v>
      </c>
      <c r="AA97" s="102"/>
    </row>
    <row r="98" spans="1:27" ht="34.5" customHeight="1" x14ac:dyDescent="0.2">
      <c r="A98" s="38" t="s">
        <v>145</v>
      </c>
      <c r="B98" s="94" t="s">
        <v>29</v>
      </c>
      <c r="C98" s="94" t="s">
        <v>120</v>
      </c>
      <c r="D98" s="94" t="s">
        <v>1091</v>
      </c>
      <c r="E98" s="94"/>
      <c r="F98" s="21">
        <v>100253095</v>
      </c>
      <c r="G98" s="94" t="s">
        <v>1083</v>
      </c>
      <c r="H98" s="4">
        <v>2302.02</v>
      </c>
      <c r="I98" s="96">
        <v>2349</v>
      </c>
      <c r="J98" s="97">
        <v>2.0000000000000018E-2</v>
      </c>
      <c r="K98" s="94" t="s">
        <v>1078</v>
      </c>
      <c r="L98" s="98">
        <v>8</v>
      </c>
      <c r="M98" s="98">
        <v>512</v>
      </c>
      <c r="N98" s="94" t="s">
        <v>1079</v>
      </c>
      <c r="O98" s="94" t="s">
        <v>95</v>
      </c>
      <c r="P98" s="94" t="s">
        <v>1068</v>
      </c>
      <c r="Q98" s="99">
        <v>6.3</v>
      </c>
      <c r="R98" s="94" t="s">
        <v>1080</v>
      </c>
      <c r="S98" s="94" t="s">
        <v>1081</v>
      </c>
      <c r="T98" s="6" t="s">
        <v>24</v>
      </c>
      <c r="U98" s="99">
        <v>199</v>
      </c>
      <c r="V98" s="99" t="s">
        <v>431</v>
      </c>
      <c r="W98" s="100"/>
      <c r="X98" s="100"/>
      <c r="Y98" s="94" t="s">
        <v>195</v>
      </c>
      <c r="Z98" s="101">
        <v>2</v>
      </c>
      <c r="AA98" s="102"/>
    </row>
    <row r="99" spans="1:27" s="10" customFormat="1" ht="30" customHeight="1" x14ac:dyDescent="0.25">
      <c r="A99" s="38" t="s">
        <v>145</v>
      </c>
      <c r="B99" s="94" t="s">
        <v>29</v>
      </c>
      <c r="C99" s="94" t="s">
        <v>120</v>
      </c>
      <c r="D99" s="94" t="s">
        <v>1091</v>
      </c>
      <c r="E99" s="94"/>
      <c r="F99" s="21">
        <v>100253086</v>
      </c>
      <c r="G99" s="94" t="s">
        <v>1084</v>
      </c>
      <c r="H99" s="4">
        <v>2645.02</v>
      </c>
      <c r="I99" s="96">
        <v>2699</v>
      </c>
      <c r="J99" s="97">
        <v>2.0000000000000018E-2</v>
      </c>
      <c r="K99" s="94" t="s">
        <v>1078</v>
      </c>
      <c r="L99" s="98">
        <v>8</v>
      </c>
      <c r="M99" s="98">
        <v>1000</v>
      </c>
      <c r="N99" s="94" t="s">
        <v>1079</v>
      </c>
      <c r="O99" s="94" t="s">
        <v>95</v>
      </c>
      <c r="P99" s="94" t="s">
        <v>1068</v>
      </c>
      <c r="Q99" s="99">
        <v>6.3</v>
      </c>
      <c r="R99" s="94" t="s">
        <v>1080</v>
      </c>
      <c r="S99" s="94" t="s">
        <v>1081</v>
      </c>
      <c r="T99" s="6" t="s">
        <v>24</v>
      </c>
      <c r="U99" s="99">
        <v>199</v>
      </c>
      <c r="V99" s="99" t="s">
        <v>431</v>
      </c>
      <c r="W99" s="100"/>
      <c r="X99" s="100"/>
      <c r="Y99" s="94" t="s">
        <v>195</v>
      </c>
      <c r="Z99" s="101">
        <v>2</v>
      </c>
      <c r="AA99" s="102"/>
    </row>
    <row r="100" spans="1:27" s="10" customFormat="1" ht="30" customHeight="1" x14ac:dyDescent="0.25">
      <c r="A100" s="38" t="s">
        <v>145</v>
      </c>
      <c r="B100" s="94" t="s">
        <v>29</v>
      </c>
      <c r="C100" s="94" t="s">
        <v>120</v>
      </c>
      <c r="D100" s="94" t="s">
        <v>1092</v>
      </c>
      <c r="E100" s="94"/>
      <c r="F100" s="21">
        <v>100253070</v>
      </c>
      <c r="G100" s="94" t="s">
        <v>1085</v>
      </c>
      <c r="H100" s="4">
        <v>2106.02</v>
      </c>
      <c r="I100" s="96">
        <v>2149</v>
      </c>
      <c r="J100" s="97">
        <v>2.0000000000000018E-2</v>
      </c>
      <c r="K100" s="94" t="s">
        <v>1078</v>
      </c>
      <c r="L100" s="98">
        <v>8</v>
      </c>
      <c r="M100" s="98">
        <v>256</v>
      </c>
      <c r="N100" s="94" t="s">
        <v>1079</v>
      </c>
      <c r="O100" s="94" t="s">
        <v>95</v>
      </c>
      <c r="P100" s="94" t="s">
        <v>1068</v>
      </c>
      <c r="Q100" s="99">
        <v>6.9</v>
      </c>
      <c r="R100" s="94" t="s">
        <v>1080</v>
      </c>
      <c r="S100" s="94" t="s">
        <v>1086</v>
      </c>
      <c r="T100" s="6" t="s">
        <v>24</v>
      </c>
      <c r="U100" s="99">
        <v>227</v>
      </c>
      <c r="V100" s="99" t="s">
        <v>431</v>
      </c>
      <c r="W100" s="100"/>
      <c r="X100" s="100"/>
      <c r="Y100" s="94" t="s">
        <v>195</v>
      </c>
      <c r="Z100" s="101">
        <v>2</v>
      </c>
      <c r="AA100" s="102"/>
    </row>
    <row r="101" spans="1:27" s="10" customFormat="1" ht="30" customHeight="1" x14ac:dyDescent="0.25">
      <c r="A101" s="38" t="s">
        <v>145</v>
      </c>
      <c r="B101" s="94" t="s">
        <v>29</v>
      </c>
      <c r="C101" s="94" t="s">
        <v>120</v>
      </c>
      <c r="D101" s="94" t="s">
        <v>1092</v>
      </c>
      <c r="E101" s="94"/>
      <c r="F101" s="21">
        <v>100253075</v>
      </c>
      <c r="G101" s="94" t="s">
        <v>1087</v>
      </c>
      <c r="H101" s="4">
        <v>2449.02</v>
      </c>
      <c r="I101" s="96">
        <v>2499</v>
      </c>
      <c r="J101" s="97">
        <v>2.0000000000000018E-2</v>
      </c>
      <c r="K101" s="94" t="s">
        <v>1078</v>
      </c>
      <c r="L101" s="98">
        <v>8</v>
      </c>
      <c r="M101" s="98">
        <v>512</v>
      </c>
      <c r="N101" s="94" t="s">
        <v>1079</v>
      </c>
      <c r="O101" s="94" t="s">
        <v>95</v>
      </c>
      <c r="P101" s="94" t="s">
        <v>1068</v>
      </c>
      <c r="Q101" s="99">
        <v>6.9</v>
      </c>
      <c r="R101" s="94" t="s">
        <v>1080</v>
      </c>
      <c r="S101" s="94" t="s">
        <v>1086</v>
      </c>
      <c r="T101" s="6" t="s">
        <v>24</v>
      </c>
      <c r="U101" s="99">
        <v>227</v>
      </c>
      <c r="V101" s="99" t="s">
        <v>431</v>
      </c>
      <c r="W101" s="100"/>
      <c r="X101" s="100"/>
      <c r="Y101" s="94" t="s">
        <v>195</v>
      </c>
      <c r="Z101" s="101">
        <v>2</v>
      </c>
      <c r="AA101" s="102"/>
    </row>
    <row r="102" spans="1:27" s="10" customFormat="1" ht="30" customHeight="1" x14ac:dyDescent="0.25">
      <c r="A102" s="38" t="s">
        <v>145</v>
      </c>
      <c r="B102" s="94" t="s">
        <v>29</v>
      </c>
      <c r="C102" s="94" t="s">
        <v>120</v>
      </c>
      <c r="D102" s="94" t="s">
        <v>1092</v>
      </c>
      <c r="E102" s="94"/>
      <c r="F102" s="21">
        <v>100253083</v>
      </c>
      <c r="G102" s="94" t="s">
        <v>1088</v>
      </c>
      <c r="H102" s="4">
        <v>2792.02</v>
      </c>
      <c r="I102" s="96">
        <v>2849</v>
      </c>
      <c r="J102" s="97">
        <v>2.0000000000000018E-2</v>
      </c>
      <c r="K102" s="94" t="s">
        <v>1078</v>
      </c>
      <c r="L102" s="98">
        <v>8</v>
      </c>
      <c r="M102" s="98">
        <v>1000</v>
      </c>
      <c r="N102" s="94" t="s">
        <v>1079</v>
      </c>
      <c r="O102" s="94" t="s">
        <v>95</v>
      </c>
      <c r="P102" s="94" t="s">
        <v>1068</v>
      </c>
      <c r="Q102" s="99">
        <v>6.9</v>
      </c>
      <c r="R102" s="94" t="s">
        <v>1080</v>
      </c>
      <c r="S102" s="94" t="s">
        <v>1086</v>
      </c>
      <c r="T102" s="6" t="s">
        <v>24</v>
      </c>
      <c r="U102" s="99">
        <v>227</v>
      </c>
      <c r="V102" s="99" t="s">
        <v>431</v>
      </c>
      <c r="W102" s="100"/>
      <c r="X102" s="100"/>
      <c r="Y102" s="94" t="s">
        <v>195</v>
      </c>
      <c r="Z102" s="101">
        <v>2</v>
      </c>
      <c r="AA102" s="102"/>
    </row>
    <row r="103" spans="1:27" s="10" customFormat="1" ht="30" customHeight="1" x14ac:dyDescent="0.25">
      <c r="A103" s="38" t="s">
        <v>145</v>
      </c>
      <c r="B103" s="94" t="s">
        <v>29</v>
      </c>
      <c r="C103" s="94" t="s">
        <v>120</v>
      </c>
      <c r="D103" s="94" t="s">
        <v>590</v>
      </c>
      <c r="E103" s="94" t="s">
        <v>198</v>
      </c>
      <c r="F103" s="21">
        <v>100249179</v>
      </c>
      <c r="G103" s="65" t="s">
        <v>186</v>
      </c>
      <c r="H103" s="4">
        <v>606.62</v>
      </c>
      <c r="I103" s="96">
        <v>619</v>
      </c>
      <c r="J103" s="97">
        <v>2.0000000000000018E-2</v>
      </c>
      <c r="K103" s="94" t="s">
        <v>197</v>
      </c>
      <c r="L103" s="98">
        <v>4</v>
      </c>
      <c r="M103" s="98">
        <v>64</v>
      </c>
      <c r="N103" s="94" t="s">
        <v>199</v>
      </c>
      <c r="O103" s="94" t="s">
        <v>95</v>
      </c>
      <c r="P103" s="94" t="s">
        <v>430</v>
      </c>
      <c r="Q103" s="99">
        <v>4.7</v>
      </c>
      <c r="R103" s="94" t="s">
        <v>194</v>
      </c>
      <c r="S103" s="94" t="s">
        <v>201</v>
      </c>
      <c r="T103" s="6" t="s">
        <v>24</v>
      </c>
      <c r="U103" s="99">
        <v>144</v>
      </c>
      <c r="V103" s="99" t="s">
        <v>431</v>
      </c>
      <c r="W103" s="100">
        <v>7.8298399999999999</v>
      </c>
      <c r="X103" s="100"/>
      <c r="Y103" s="94" t="s">
        <v>195</v>
      </c>
      <c r="Z103" s="101">
        <v>2</v>
      </c>
      <c r="AA103" s="102"/>
    </row>
    <row r="104" spans="1:27" s="10" customFormat="1" ht="30" customHeight="1" x14ac:dyDescent="0.25">
      <c r="A104" s="38" t="s">
        <v>145</v>
      </c>
      <c r="B104" s="94" t="s">
        <v>29</v>
      </c>
      <c r="C104" s="94" t="s">
        <v>120</v>
      </c>
      <c r="D104" s="94" t="s">
        <v>590</v>
      </c>
      <c r="E104" s="94" t="s">
        <v>432</v>
      </c>
      <c r="F104" s="21">
        <v>100249204</v>
      </c>
      <c r="G104" s="65" t="s">
        <v>187</v>
      </c>
      <c r="H104" s="4">
        <v>685.02</v>
      </c>
      <c r="I104" s="96">
        <v>699</v>
      </c>
      <c r="J104" s="97">
        <v>2.0000000000000018E-2</v>
      </c>
      <c r="K104" s="94" t="s">
        <v>197</v>
      </c>
      <c r="L104" s="98">
        <v>4</v>
      </c>
      <c r="M104" s="98">
        <v>128</v>
      </c>
      <c r="N104" s="94" t="s">
        <v>199</v>
      </c>
      <c r="O104" s="94" t="s">
        <v>95</v>
      </c>
      <c r="P104" s="94" t="s">
        <v>430</v>
      </c>
      <c r="Q104" s="99">
        <v>4.7</v>
      </c>
      <c r="R104" s="94" t="s">
        <v>194</v>
      </c>
      <c r="S104" s="94" t="s">
        <v>433</v>
      </c>
      <c r="T104" s="6" t="s">
        <v>24</v>
      </c>
      <c r="U104" s="99">
        <v>144</v>
      </c>
      <c r="V104" s="99" t="s">
        <v>431</v>
      </c>
      <c r="W104" s="100">
        <v>7.8298399999999999</v>
      </c>
      <c r="X104" s="100"/>
      <c r="Y104" s="94" t="s">
        <v>195</v>
      </c>
      <c r="Z104" s="101">
        <v>2</v>
      </c>
      <c r="AA104" s="102"/>
    </row>
    <row r="105" spans="1:27" s="10" customFormat="1" ht="30" customHeight="1" x14ac:dyDescent="0.25">
      <c r="A105" s="38" t="s">
        <v>145</v>
      </c>
      <c r="B105" s="128" t="s">
        <v>1022</v>
      </c>
      <c r="C105" s="94" t="s">
        <v>120</v>
      </c>
      <c r="D105" s="94" t="s">
        <v>214</v>
      </c>
      <c r="E105" s="94" t="s">
        <v>438</v>
      </c>
      <c r="F105" s="21">
        <v>100251747</v>
      </c>
      <c r="G105" s="65" t="s">
        <v>924</v>
      </c>
      <c r="H105" s="4">
        <v>1049</v>
      </c>
      <c r="I105" s="96">
        <v>1049</v>
      </c>
      <c r="J105" s="97">
        <v>0</v>
      </c>
      <c r="K105" s="94" t="s">
        <v>439</v>
      </c>
      <c r="L105" s="98">
        <v>4</v>
      </c>
      <c r="M105" s="98">
        <v>64</v>
      </c>
      <c r="N105" s="94" t="s">
        <v>199</v>
      </c>
      <c r="O105" s="94" t="s">
        <v>95</v>
      </c>
      <c r="P105" s="94" t="s">
        <v>430</v>
      </c>
      <c r="Q105" s="99">
        <v>6.1</v>
      </c>
      <c r="R105" s="94" t="s">
        <v>436</v>
      </c>
      <c r="S105" s="94" t="s">
        <v>437</v>
      </c>
      <c r="T105" s="6" t="s">
        <v>24</v>
      </c>
      <c r="U105" s="99">
        <v>162</v>
      </c>
      <c r="V105" s="99" t="s">
        <v>431</v>
      </c>
      <c r="W105" s="100"/>
      <c r="X105" s="100"/>
      <c r="Y105" s="94" t="s">
        <v>195</v>
      </c>
      <c r="Z105" s="101">
        <v>2</v>
      </c>
      <c r="AA105" s="102"/>
    </row>
    <row r="106" spans="1:27" s="10" customFormat="1" ht="30" customHeight="1" x14ac:dyDescent="0.25">
      <c r="A106" s="38" t="s">
        <v>145</v>
      </c>
      <c r="B106" s="128" t="s">
        <v>1022</v>
      </c>
      <c r="C106" s="94" t="s">
        <v>120</v>
      </c>
      <c r="D106" s="94" t="s">
        <v>215</v>
      </c>
      <c r="E106" s="94" t="s">
        <v>435</v>
      </c>
      <c r="F106" s="21">
        <v>100251775</v>
      </c>
      <c r="G106" s="65" t="s">
        <v>925</v>
      </c>
      <c r="H106" s="4">
        <v>929</v>
      </c>
      <c r="I106" s="96">
        <v>929</v>
      </c>
      <c r="J106" s="97">
        <v>0</v>
      </c>
      <c r="K106" s="94" t="s">
        <v>197</v>
      </c>
      <c r="L106" s="98">
        <v>4</v>
      </c>
      <c r="M106" s="98">
        <v>128</v>
      </c>
      <c r="N106" s="94" t="s">
        <v>199</v>
      </c>
      <c r="O106" s="94" t="s">
        <v>95</v>
      </c>
      <c r="P106" s="94" t="s">
        <v>430</v>
      </c>
      <c r="Q106" s="99">
        <v>6.1</v>
      </c>
      <c r="R106" s="94" t="s">
        <v>436</v>
      </c>
      <c r="S106" s="94" t="s">
        <v>437</v>
      </c>
      <c r="T106" s="6" t="s">
        <v>24</v>
      </c>
      <c r="U106" s="99">
        <v>173</v>
      </c>
      <c r="V106" s="99" t="s">
        <v>431</v>
      </c>
      <c r="W106" s="100"/>
      <c r="X106" s="100"/>
      <c r="Y106" s="94" t="s">
        <v>195</v>
      </c>
      <c r="Z106" s="101">
        <v>2</v>
      </c>
      <c r="AA106" s="102"/>
    </row>
    <row r="107" spans="1:27" s="10" customFormat="1" ht="30" customHeight="1" x14ac:dyDescent="0.25">
      <c r="A107" s="38" t="s">
        <v>145</v>
      </c>
      <c r="B107" s="128" t="s">
        <v>1022</v>
      </c>
      <c r="C107" s="94" t="s">
        <v>120</v>
      </c>
      <c r="D107" s="94" t="s">
        <v>217</v>
      </c>
      <c r="E107" s="94" t="s">
        <v>440</v>
      </c>
      <c r="F107" s="21">
        <v>100251750</v>
      </c>
      <c r="G107" s="65" t="s">
        <v>926</v>
      </c>
      <c r="H107" s="4">
        <v>1109</v>
      </c>
      <c r="I107" s="96">
        <v>1109</v>
      </c>
      <c r="J107" s="97">
        <v>0</v>
      </c>
      <c r="K107" s="94" t="s">
        <v>197</v>
      </c>
      <c r="L107" s="98">
        <v>6</v>
      </c>
      <c r="M107" s="98">
        <v>128</v>
      </c>
      <c r="N107" s="94" t="s">
        <v>441</v>
      </c>
      <c r="O107" s="94" t="s">
        <v>95</v>
      </c>
      <c r="P107" s="94" t="s">
        <v>430</v>
      </c>
      <c r="Q107" s="99">
        <v>6.1</v>
      </c>
      <c r="R107" s="94" t="s">
        <v>436</v>
      </c>
      <c r="S107" s="94" t="s">
        <v>437</v>
      </c>
      <c r="T107" s="6" t="s">
        <v>24</v>
      </c>
      <c r="U107" s="99">
        <v>172</v>
      </c>
      <c r="V107" s="99" t="s">
        <v>431</v>
      </c>
      <c r="W107" s="100"/>
      <c r="X107" s="100"/>
      <c r="Y107" s="94" t="s">
        <v>195</v>
      </c>
      <c r="Z107" s="101">
        <v>2</v>
      </c>
      <c r="AA107" s="102"/>
    </row>
    <row r="108" spans="1:27" s="10" customFormat="1" ht="30" customHeight="1" x14ac:dyDescent="0.25">
      <c r="A108" s="38" t="s">
        <v>145</v>
      </c>
      <c r="B108" s="128" t="s">
        <v>1022</v>
      </c>
      <c r="C108" s="94" t="s">
        <v>120</v>
      </c>
      <c r="D108" s="94" t="s">
        <v>217</v>
      </c>
      <c r="E108" s="94" t="s">
        <v>440</v>
      </c>
      <c r="F108" s="21">
        <v>100251751</v>
      </c>
      <c r="G108" s="65" t="s">
        <v>927</v>
      </c>
      <c r="H108" s="4">
        <v>1309</v>
      </c>
      <c r="I108" s="96">
        <v>1309</v>
      </c>
      <c r="J108" s="97">
        <v>0</v>
      </c>
      <c r="K108" s="94" t="s">
        <v>197</v>
      </c>
      <c r="L108" s="98">
        <v>6</v>
      </c>
      <c r="M108" s="98">
        <v>128</v>
      </c>
      <c r="N108" s="94" t="s">
        <v>441</v>
      </c>
      <c r="O108" s="94" t="s">
        <v>95</v>
      </c>
      <c r="P108" s="94" t="s">
        <v>430</v>
      </c>
      <c r="Q108" s="99">
        <v>6.1</v>
      </c>
      <c r="R108" s="94" t="s">
        <v>436</v>
      </c>
      <c r="S108" s="94" t="s">
        <v>437</v>
      </c>
      <c r="T108" s="6" t="s">
        <v>24</v>
      </c>
      <c r="U108" s="99">
        <v>172</v>
      </c>
      <c r="V108" s="99" t="s">
        <v>431</v>
      </c>
      <c r="W108" s="100"/>
      <c r="X108" s="100"/>
      <c r="Y108" s="94" t="s">
        <v>195</v>
      </c>
      <c r="Z108" s="101">
        <v>2</v>
      </c>
      <c r="AA108" s="102"/>
    </row>
    <row r="109" spans="1:27" s="10" customFormat="1" ht="30" customHeight="1" x14ac:dyDescent="0.25">
      <c r="A109" s="38" t="s">
        <v>145</v>
      </c>
      <c r="B109" s="128" t="s">
        <v>1022</v>
      </c>
      <c r="C109" s="94" t="s">
        <v>120</v>
      </c>
      <c r="D109" s="94" t="s">
        <v>723</v>
      </c>
      <c r="E109" s="94" t="s">
        <v>902</v>
      </c>
      <c r="F109" s="21">
        <v>100252868</v>
      </c>
      <c r="G109" s="65" t="s">
        <v>928</v>
      </c>
      <c r="H109" s="4">
        <v>1309</v>
      </c>
      <c r="I109" s="96">
        <v>1309</v>
      </c>
      <c r="J109" s="97">
        <v>0</v>
      </c>
      <c r="K109" s="94" t="s">
        <v>932</v>
      </c>
      <c r="L109" s="98">
        <v>6</v>
      </c>
      <c r="M109" s="98">
        <v>128</v>
      </c>
      <c r="N109" s="94" t="s">
        <v>441</v>
      </c>
      <c r="O109" s="94" t="s">
        <v>95</v>
      </c>
      <c r="P109" s="94" t="s">
        <v>933</v>
      </c>
      <c r="Q109" s="99">
        <v>6.1</v>
      </c>
      <c r="R109" s="94" t="s">
        <v>436</v>
      </c>
      <c r="S109" s="94" t="s">
        <v>443</v>
      </c>
      <c r="T109" s="6" t="s">
        <v>24</v>
      </c>
      <c r="U109" s="99">
        <v>171</v>
      </c>
      <c r="V109" s="99" t="s">
        <v>431</v>
      </c>
      <c r="W109" s="100"/>
      <c r="X109" s="100"/>
      <c r="Y109" s="94" t="s">
        <v>195</v>
      </c>
      <c r="Z109" s="101">
        <v>2</v>
      </c>
      <c r="AA109" s="102"/>
    </row>
    <row r="110" spans="1:27" s="10" customFormat="1" ht="30" customHeight="1" x14ac:dyDescent="0.25">
      <c r="A110" s="38" t="s">
        <v>145</v>
      </c>
      <c r="B110" s="128" t="s">
        <v>1022</v>
      </c>
      <c r="C110" s="94" t="s">
        <v>120</v>
      </c>
      <c r="D110" s="94" t="s">
        <v>723</v>
      </c>
      <c r="E110" s="94" t="s">
        <v>902</v>
      </c>
      <c r="F110" s="21">
        <v>100252869</v>
      </c>
      <c r="G110" s="65" t="s">
        <v>1064</v>
      </c>
      <c r="H110" s="4">
        <v>1509</v>
      </c>
      <c r="I110" s="96">
        <v>1509</v>
      </c>
      <c r="J110" s="97">
        <v>0</v>
      </c>
      <c r="K110" s="94" t="s">
        <v>932</v>
      </c>
      <c r="L110" s="98">
        <v>6</v>
      </c>
      <c r="M110" s="98">
        <v>256</v>
      </c>
      <c r="N110" s="94" t="s">
        <v>441</v>
      </c>
      <c r="O110" s="94" t="s">
        <v>95</v>
      </c>
      <c r="P110" s="94" t="s">
        <v>933</v>
      </c>
      <c r="Q110" s="99">
        <v>6.1</v>
      </c>
      <c r="R110" s="94" t="s">
        <v>436</v>
      </c>
      <c r="S110" s="94" t="s">
        <v>443</v>
      </c>
      <c r="T110" s="6" t="s">
        <v>24</v>
      </c>
      <c r="U110" s="99">
        <v>171</v>
      </c>
      <c r="V110" s="99" t="s">
        <v>431</v>
      </c>
      <c r="W110" s="100"/>
      <c r="X110" s="100"/>
      <c r="Y110" s="94" t="s">
        <v>195</v>
      </c>
      <c r="Z110" s="101">
        <v>2</v>
      </c>
      <c r="AA110" s="102"/>
    </row>
    <row r="111" spans="1:27" s="10" customFormat="1" ht="30" customHeight="1" x14ac:dyDescent="0.25">
      <c r="A111" s="38" t="s">
        <v>145</v>
      </c>
      <c r="B111" s="128" t="s">
        <v>1022</v>
      </c>
      <c r="C111" s="94" t="s">
        <v>120</v>
      </c>
      <c r="D111" s="94" t="s">
        <v>724</v>
      </c>
      <c r="E111" s="94" t="s">
        <v>902</v>
      </c>
      <c r="F111" s="21">
        <v>100252870</v>
      </c>
      <c r="G111" s="65" t="s">
        <v>929</v>
      </c>
      <c r="H111" s="4">
        <v>1459</v>
      </c>
      <c r="I111" s="96">
        <v>1459</v>
      </c>
      <c r="J111" s="97">
        <v>0</v>
      </c>
      <c r="K111" s="94" t="s">
        <v>932</v>
      </c>
      <c r="L111" s="98">
        <v>6</v>
      </c>
      <c r="M111" s="98">
        <v>128</v>
      </c>
      <c r="N111" s="94" t="s">
        <v>441</v>
      </c>
      <c r="O111" s="94" t="s">
        <v>95</v>
      </c>
      <c r="P111" s="94" t="s">
        <v>933</v>
      </c>
      <c r="Q111" s="99">
        <v>6.7</v>
      </c>
      <c r="R111" s="94" t="s">
        <v>436</v>
      </c>
      <c r="S111" s="94" t="s">
        <v>444</v>
      </c>
      <c r="T111" s="6" t="s">
        <v>24</v>
      </c>
      <c r="U111" s="99">
        <v>201</v>
      </c>
      <c r="V111" s="99" t="s">
        <v>431</v>
      </c>
      <c r="W111" s="100"/>
      <c r="X111" s="100"/>
      <c r="Y111" s="94" t="s">
        <v>195</v>
      </c>
      <c r="Z111" s="101">
        <v>2</v>
      </c>
      <c r="AA111" s="102"/>
    </row>
    <row r="112" spans="1:27" s="10" customFormat="1" ht="30" customHeight="1" x14ac:dyDescent="0.25">
      <c r="A112" s="38" t="s">
        <v>145</v>
      </c>
      <c r="B112" s="94" t="s">
        <v>29</v>
      </c>
      <c r="C112" s="94" t="s">
        <v>120</v>
      </c>
      <c r="D112" s="94" t="s">
        <v>215</v>
      </c>
      <c r="E112" s="94" t="s">
        <v>435</v>
      </c>
      <c r="F112" s="21">
        <v>100248231</v>
      </c>
      <c r="G112" s="65" t="s">
        <v>188</v>
      </c>
      <c r="H112" s="4">
        <v>861.42</v>
      </c>
      <c r="I112" s="96">
        <v>879</v>
      </c>
      <c r="J112" s="97">
        <v>2.0000000000000018E-2</v>
      </c>
      <c r="K112" s="94" t="s">
        <v>197</v>
      </c>
      <c r="L112" s="98">
        <v>4</v>
      </c>
      <c r="M112" s="98">
        <v>128</v>
      </c>
      <c r="N112" s="94" t="s">
        <v>199</v>
      </c>
      <c r="O112" s="94" t="s">
        <v>95</v>
      </c>
      <c r="P112" s="94" t="s">
        <v>430</v>
      </c>
      <c r="Q112" s="99">
        <v>6.1</v>
      </c>
      <c r="R112" s="94" t="s">
        <v>436</v>
      </c>
      <c r="S112" s="94" t="s">
        <v>437</v>
      </c>
      <c r="T112" s="6" t="s">
        <v>24</v>
      </c>
      <c r="U112" s="99">
        <v>173</v>
      </c>
      <c r="V112" s="99" t="s">
        <v>431</v>
      </c>
      <c r="W112" s="100"/>
      <c r="X112" s="99"/>
      <c r="Y112" s="94" t="s">
        <v>195</v>
      </c>
      <c r="Z112" s="101">
        <v>2</v>
      </c>
      <c r="AA112" s="102"/>
    </row>
    <row r="113" spans="1:27" s="10" customFormat="1" ht="30" customHeight="1" x14ac:dyDescent="0.25">
      <c r="A113" s="38" t="s">
        <v>145</v>
      </c>
      <c r="B113" s="94" t="s">
        <v>29</v>
      </c>
      <c r="C113" s="94" t="s">
        <v>120</v>
      </c>
      <c r="D113" s="94" t="s">
        <v>214</v>
      </c>
      <c r="E113" s="94" t="s">
        <v>438</v>
      </c>
      <c r="F113" s="21">
        <v>100246198</v>
      </c>
      <c r="G113" s="65" t="s">
        <v>189</v>
      </c>
      <c r="H113" s="4">
        <v>979.02</v>
      </c>
      <c r="I113" s="96">
        <v>999</v>
      </c>
      <c r="J113" s="97">
        <v>2.0000000000000018E-2</v>
      </c>
      <c r="K113" s="94" t="s">
        <v>439</v>
      </c>
      <c r="L113" s="98">
        <v>4</v>
      </c>
      <c r="M113" s="98">
        <v>64</v>
      </c>
      <c r="N113" s="94" t="s">
        <v>199</v>
      </c>
      <c r="O113" s="94" t="s">
        <v>95</v>
      </c>
      <c r="P113" s="94" t="s">
        <v>430</v>
      </c>
      <c r="Q113" s="99">
        <v>6.1</v>
      </c>
      <c r="R113" s="94" t="s">
        <v>436</v>
      </c>
      <c r="S113" s="94" t="s">
        <v>437</v>
      </c>
      <c r="T113" s="6" t="s">
        <v>24</v>
      </c>
      <c r="U113" s="99">
        <v>162</v>
      </c>
      <c r="V113" s="99" t="s">
        <v>431</v>
      </c>
      <c r="W113" s="100"/>
      <c r="X113" s="99"/>
      <c r="Y113" s="94" t="s">
        <v>195</v>
      </c>
      <c r="Z113" s="101">
        <v>2</v>
      </c>
      <c r="AA113" s="102"/>
    </row>
    <row r="114" spans="1:27" ht="30" customHeight="1" x14ac:dyDescent="0.2">
      <c r="A114" s="38" t="s">
        <v>145</v>
      </c>
      <c r="B114" s="94" t="s">
        <v>29</v>
      </c>
      <c r="C114" s="94" t="s">
        <v>120</v>
      </c>
      <c r="D114" s="94" t="s">
        <v>217</v>
      </c>
      <c r="E114" s="94" t="s">
        <v>440</v>
      </c>
      <c r="F114" s="21">
        <v>100249443</v>
      </c>
      <c r="G114" s="65" t="s">
        <v>190</v>
      </c>
      <c r="H114" s="4">
        <v>1028.02</v>
      </c>
      <c r="I114" s="96">
        <v>1049</v>
      </c>
      <c r="J114" s="97">
        <v>2.0000000000000018E-2</v>
      </c>
      <c r="K114" s="94" t="s">
        <v>197</v>
      </c>
      <c r="L114" s="98">
        <v>6</v>
      </c>
      <c r="M114" s="98">
        <v>128</v>
      </c>
      <c r="N114" s="94" t="s">
        <v>441</v>
      </c>
      <c r="O114" s="94" t="s">
        <v>95</v>
      </c>
      <c r="P114" s="94" t="s">
        <v>430</v>
      </c>
      <c r="Q114" s="99">
        <v>6.1</v>
      </c>
      <c r="R114" s="94" t="s">
        <v>436</v>
      </c>
      <c r="S114" s="94" t="s">
        <v>437</v>
      </c>
      <c r="T114" s="6" t="s">
        <v>24</v>
      </c>
      <c r="U114" s="99">
        <v>172</v>
      </c>
      <c r="V114" s="99" t="s">
        <v>431</v>
      </c>
      <c r="W114" s="100"/>
      <c r="X114" s="99"/>
      <c r="Y114" s="94" t="s">
        <v>195</v>
      </c>
      <c r="Z114" s="101">
        <v>2</v>
      </c>
      <c r="AA114" s="102"/>
    </row>
    <row r="115" spans="1:27" ht="30" customHeight="1" x14ac:dyDescent="0.2">
      <c r="A115" s="38" t="s">
        <v>145</v>
      </c>
      <c r="B115" s="94" t="s">
        <v>29</v>
      </c>
      <c r="C115" s="94" t="s">
        <v>120</v>
      </c>
      <c r="D115" s="94" t="s">
        <v>217</v>
      </c>
      <c r="E115" s="94" t="s">
        <v>440</v>
      </c>
      <c r="F115" s="21">
        <v>100249413</v>
      </c>
      <c r="G115" s="95" t="s">
        <v>191</v>
      </c>
      <c r="H115" s="4">
        <v>1224.02</v>
      </c>
      <c r="I115" s="96">
        <v>1249</v>
      </c>
      <c r="J115" s="97">
        <v>2.0000000000000018E-2</v>
      </c>
      <c r="K115" s="94" t="s">
        <v>197</v>
      </c>
      <c r="L115" s="98">
        <v>6</v>
      </c>
      <c r="M115" s="98">
        <v>256</v>
      </c>
      <c r="N115" s="94" t="s">
        <v>441</v>
      </c>
      <c r="O115" s="94" t="s">
        <v>95</v>
      </c>
      <c r="P115" s="94" t="s">
        <v>430</v>
      </c>
      <c r="Q115" s="99">
        <v>6.1</v>
      </c>
      <c r="R115" s="94" t="s">
        <v>436</v>
      </c>
      <c r="S115" s="94" t="s">
        <v>437</v>
      </c>
      <c r="T115" s="6" t="s">
        <v>24</v>
      </c>
      <c r="U115" s="99">
        <v>172</v>
      </c>
      <c r="V115" s="99" t="s">
        <v>431</v>
      </c>
      <c r="W115" s="100"/>
      <c r="X115" s="99"/>
      <c r="Y115" s="94" t="s">
        <v>195</v>
      </c>
      <c r="Z115" s="101">
        <v>2</v>
      </c>
      <c r="AA115" s="102"/>
    </row>
    <row r="116" spans="1:27" ht="30" customHeight="1" x14ac:dyDescent="0.2">
      <c r="A116" s="38" t="s">
        <v>145</v>
      </c>
      <c r="B116" s="94" t="s">
        <v>29</v>
      </c>
      <c r="C116" s="94" t="s">
        <v>120</v>
      </c>
      <c r="D116" s="94" t="s">
        <v>723</v>
      </c>
      <c r="E116" s="94" t="s">
        <v>930</v>
      </c>
      <c r="F116" s="21">
        <v>100251229</v>
      </c>
      <c r="G116" s="95" t="s">
        <v>720</v>
      </c>
      <c r="H116" s="4">
        <v>1224.02</v>
      </c>
      <c r="I116" s="96">
        <v>1249</v>
      </c>
      <c r="J116" s="97">
        <v>2.0000000000000018E-2</v>
      </c>
      <c r="K116" s="94" t="s">
        <v>932</v>
      </c>
      <c r="L116" s="98">
        <v>6</v>
      </c>
      <c r="M116" s="98">
        <v>128</v>
      </c>
      <c r="N116" s="94" t="s">
        <v>441</v>
      </c>
      <c r="O116" s="94" t="s">
        <v>95</v>
      </c>
      <c r="P116" s="94" t="s">
        <v>933</v>
      </c>
      <c r="Q116" s="99">
        <v>6.1</v>
      </c>
      <c r="R116" s="94" t="s">
        <v>436</v>
      </c>
      <c r="S116" s="94" t="s">
        <v>443</v>
      </c>
      <c r="T116" s="6" t="s">
        <v>24</v>
      </c>
      <c r="U116" s="99">
        <v>171</v>
      </c>
      <c r="V116" s="99" t="s">
        <v>431</v>
      </c>
      <c r="W116" s="100"/>
      <c r="X116" s="99"/>
      <c r="Y116" s="94" t="s">
        <v>195</v>
      </c>
      <c r="Z116" s="101">
        <v>2</v>
      </c>
      <c r="AA116" s="102"/>
    </row>
    <row r="117" spans="1:27" ht="30" customHeight="1" x14ac:dyDescent="0.2">
      <c r="A117" s="38" t="s">
        <v>145</v>
      </c>
      <c r="B117" s="94" t="s">
        <v>29</v>
      </c>
      <c r="C117" s="94" t="s">
        <v>120</v>
      </c>
      <c r="D117" s="94" t="s">
        <v>723</v>
      </c>
      <c r="E117" s="94" t="s">
        <v>930</v>
      </c>
      <c r="F117" s="21">
        <v>100251251</v>
      </c>
      <c r="G117" s="95" t="s">
        <v>721</v>
      </c>
      <c r="H117" s="4">
        <v>1420.02</v>
      </c>
      <c r="I117" s="96">
        <v>1449</v>
      </c>
      <c r="J117" s="97">
        <v>2.0000000000000018E-2</v>
      </c>
      <c r="K117" s="94" t="s">
        <v>932</v>
      </c>
      <c r="L117" s="98">
        <v>6</v>
      </c>
      <c r="M117" s="98">
        <v>256</v>
      </c>
      <c r="N117" s="94" t="s">
        <v>441</v>
      </c>
      <c r="O117" s="94" t="s">
        <v>95</v>
      </c>
      <c r="P117" s="94" t="s">
        <v>933</v>
      </c>
      <c r="Q117" s="99">
        <v>6.1</v>
      </c>
      <c r="R117" s="94" t="s">
        <v>436</v>
      </c>
      <c r="S117" s="94" t="s">
        <v>443</v>
      </c>
      <c r="T117" s="6" t="s">
        <v>24</v>
      </c>
      <c r="U117" s="99">
        <v>171</v>
      </c>
      <c r="V117" s="99" t="s">
        <v>431</v>
      </c>
      <c r="W117" s="100"/>
      <c r="X117" s="99"/>
      <c r="Y117" s="94" t="s">
        <v>195</v>
      </c>
      <c r="Z117" s="101">
        <v>2</v>
      </c>
      <c r="AA117" s="102"/>
    </row>
    <row r="118" spans="1:27" ht="30" customHeight="1" x14ac:dyDescent="0.2">
      <c r="A118" s="38" t="s">
        <v>145</v>
      </c>
      <c r="B118" s="94" t="s">
        <v>29</v>
      </c>
      <c r="C118" s="94" t="s">
        <v>120</v>
      </c>
      <c r="D118" s="94" t="s">
        <v>724</v>
      </c>
      <c r="E118" s="94" t="s">
        <v>931</v>
      </c>
      <c r="F118" s="21">
        <v>100251300</v>
      </c>
      <c r="G118" s="95" t="s">
        <v>934</v>
      </c>
      <c r="H118" s="4">
        <v>1371.02</v>
      </c>
      <c r="I118" s="96">
        <v>1399</v>
      </c>
      <c r="J118" s="97">
        <v>2.0000000000000018E-2</v>
      </c>
      <c r="K118" s="94" t="s">
        <v>932</v>
      </c>
      <c r="L118" s="98">
        <v>6</v>
      </c>
      <c r="M118" s="98">
        <v>128</v>
      </c>
      <c r="N118" s="94" t="s">
        <v>441</v>
      </c>
      <c r="O118" s="94" t="s">
        <v>95</v>
      </c>
      <c r="P118" s="94" t="s">
        <v>933</v>
      </c>
      <c r="Q118" s="99">
        <v>6.7</v>
      </c>
      <c r="R118" s="94" t="s">
        <v>436</v>
      </c>
      <c r="S118" s="94" t="s">
        <v>444</v>
      </c>
      <c r="T118" s="6" t="s">
        <v>24</v>
      </c>
      <c r="U118" s="99">
        <v>201</v>
      </c>
      <c r="V118" s="99" t="s">
        <v>431</v>
      </c>
      <c r="W118" s="100"/>
      <c r="X118" s="99"/>
      <c r="Y118" s="94" t="s">
        <v>195</v>
      </c>
      <c r="Z118" s="101">
        <v>2</v>
      </c>
      <c r="AA118" s="102"/>
    </row>
    <row r="119" spans="1:27" ht="30" customHeight="1" x14ac:dyDescent="0.2">
      <c r="A119" s="38" t="s">
        <v>145</v>
      </c>
      <c r="B119" s="94" t="s">
        <v>29</v>
      </c>
      <c r="C119" s="94" t="s">
        <v>121</v>
      </c>
      <c r="D119" s="94" t="s">
        <v>1229</v>
      </c>
      <c r="E119" s="94"/>
      <c r="F119" s="21" t="s">
        <v>1215</v>
      </c>
      <c r="G119" s="95" t="s">
        <v>1216</v>
      </c>
      <c r="H119" s="4">
        <v>1727.04</v>
      </c>
      <c r="I119" s="96">
        <v>1799</v>
      </c>
      <c r="J119" s="97">
        <v>4.0000000000000036E-2</v>
      </c>
      <c r="K119" s="94" t="s">
        <v>949</v>
      </c>
      <c r="L119" s="98">
        <v>12</v>
      </c>
      <c r="M119" s="98">
        <v>256</v>
      </c>
      <c r="N119" s="94" t="s">
        <v>1225</v>
      </c>
      <c r="O119" s="94" t="s">
        <v>446</v>
      </c>
      <c r="P119" s="94" t="s">
        <v>862</v>
      </c>
      <c r="Q119" s="99">
        <v>6.7</v>
      </c>
      <c r="R119" s="94" t="s">
        <v>1226</v>
      </c>
      <c r="S119" s="94" t="s">
        <v>1227</v>
      </c>
      <c r="T119" s="6" t="s">
        <v>24</v>
      </c>
      <c r="U119" s="99">
        <v>187</v>
      </c>
      <c r="V119" s="99" t="s">
        <v>431</v>
      </c>
      <c r="W119" s="100"/>
      <c r="X119" s="99"/>
      <c r="Y119" s="94" t="s">
        <v>195</v>
      </c>
      <c r="Z119" s="101">
        <v>2</v>
      </c>
      <c r="AA119" s="102"/>
    </row>
    <row r="120" spans="1:27" ht="30" customHeight="1" x14ac:dyDescent="0.2">
      <c r="A120" s="38" t="s">
        <v>145</v>
      </c>
      <c r="B120" s="94" t="s">
        <v>29</v>
      </c>
      <c r="C120" s="94" t="s">
        <v>121</v>
      </c>
      <c r="D120" s="94" t="s">
        <v>1229</v>
      </c>
      <c r="E120" s="94"/>
      <c r="F120" s="21" t="s">
        <v>1217</v>
      </c>
      <c r="G120" s="95" t="s">
        <v>1218</v>
      </c>
      <c r="H120" s="4">
        <v>1919.04</v>
      </c>
      <c r="I120" s="96">
        <v>1999</v>
      </c>
      <c r="J120" s="97">
        <v>4.0000000000000036E-2</v>
      </c>
      <c r="K120" s="94" t="s">
        <v>949</v>
      </c>
      <c r="L120" s="98">
        <v>12</v>
      </c>
      <c r="M120" s="98">
        <v>512</v>
      </c>
      <c r="N120" s="94" t="s">
        <v>1225</v>
      </c>
      <c r="O120" s="94" t="s">
        <v>446</v>
      </c>
      <c r="P120" s="94" t="s">
        <v>862</v>
      </c>
      <c r="Q120" s="99">
        <v>6.7</v>
      </c>
      <c r="R120" s="94" t="s">
        <v>1226</v>
      </c>
      <c r="S120" s="94" t="s">
        <v>1227</v>
      </c>
      <c r="T120" s="6" t="s">
        <v>24</v>
      </c>
      <c r="U120" s="99">
        <v>187</v>
      </c>
      <c r="V120" s="99" t="s">
        <v>431</v>
      </c>
      <c r="W120" s="100"/>
      <c r="X120" s="99"/>
      <c r="Y120" s="94" t="s">
        <v>195</v>
      </c>
      <c r="Z120" s="101">
        <v>2</v>
      </c>
      <c r="AA120" s="102"/>
    </row>
    <row r="121" spans="1:27" ht="30" customHeight="1" x14ac:dyDescent="0.2">
      <c r="A121" s="38" t="s">
        <v>145</v>
      </c>
      <c r="B121" s="94" t="s">
        <v>29</v>
      </c>
      <c r="C121" s="94" t="s">
        <v>121</v>
      </c>
      <c r="D121" s="94" t="s">
        <v>1230</v>
      </c>
      <c r="E121" s="94"/>
      <c r="F121" s="21" t="s">
        <v>1219</v>
      </c>
      <c r="G121" s="95" t="s">
        <v>1220</v>
      </c>
      <c r="H121" s="4">
        <v>2639.04</v>
      </c>
      <c r="I121" s="96">
        <v>2749</v>
      </c>
      <c r="J121" s="97">
        <v>4.0000000000000036E-2</v>
      </c>
      <c r="K121" s="94" t="s">
        <v>949</v>
      </c>
      <c r="L121" s="98">
        <v>12</v>
      </c>
      <c r="M121" s="98">
        <v>256</v>
      </c>
      <c r="N121" s="94" t="s">
        <v>1225</v>
      </c>
      <c r="O121" s="94" t="s">
        <v>446</v>
      </c>
      <c r="P121" s="94" t="s">
        <v>862</v>
      </c>
      <c r="Q121" s="99">
        <v>7.6</v>
      </c>
      <c r="R121" s="94" t="s">
        <v>1226</v>
      </c>
      <c r="S121" s="94" t="s">
        <v>1228</v>
      </c>
      <c r="T121" s="6" t="s">
        <v>24</v>
      </c>
      <c r="U121" s="99">
        <v>239</v>
      </c>
      <c r="V121" s="99" t="s">
        <v>431</v>
      </c>
      <c r="W121" s="100"/>
      <c r="X121" s="99"/>
      <c r="Y121" s="94" t="s">
        <v>195</v>
      </c>
      <c r="Z121" s="101">
        <v>2</v>
      </c>
      <c r="AA121" s="102"/>
    </row>
    <row r="122" spans="1:27" ht="30" customHeight="1" x14ac:dyDescent="0.2">
      <c r="A122" s="38" t="s">
        <v>145</v>
      </c>
      <c r="B122" s="94" t="s">
        <v>29</v>
      </c>
      <c r="C122" s="94" t="s">
        <v>121</v>
      </c>
      <c r="D122" s="94" t="s">
        <v>1230</v>
      </c>
      <c r="E122" s="94"/>
      <c r="F122" s="21" t="s">
        <v>1221</v>
      </c>
      <c r="G122" s="95" t="s">
        <v>1222</v>
      </c>
      <c r="H122" s="4">
        <v>2831.04</v>
      </c>
      <c r="I122" s="96">
        <v>2949</v>
      </c>
      <c r="J122" s="97">
        <v>4.0000000000000036E-2</v>
      </c>
      <c r="K122" s="94" t="s">
        <v>949</v>
      </c>
      <c r="L122" s="98">
        <v>12</v>
      </c>
      <c r="M122" s="98">
        <v>512</v>
      </c>
      <c r="N122" s="94" t="s">
        <v>1225</v>
      </c>
      <c r="O122" s="94" t="s">
        <v>446</v>
      </c>
      <c r="P122" s="94" t="s">
        <v>862</v>
      </c>
      <c r="Q122" s="99">
        <v>7.6</v>
      </c>
      <c r="R122" s="94" t="s">
        <v>1226</v>
      </c>
      <c r="S122" s="94" t="s">
        <v>1228</v>
      </c>
      <c r="T122" s="6" t="s">
        <v>24</v>
      </c>
      <c r="U122" s="99">
        <v>239</v>
      </c>
      <c r="V122" s="99" t="s">
        <v>431</v>
      </c>
      <c r="W122" s="100"/>
      <c r="X122" s="99"/>
      <c r="Y122" s="94" t="s">
        <v>195</v>
      </c>
      <c r="Z122" s="101">
        <v>2</v>
      </c>
      <c r="AA122" s="102"/>
    </row>
    <row r="123" spans="1:27" ht="30" customHeight="1" x14ac:dyDescent="0.2">
      <c r="A123" s="38" t="s">
        <v>145</v>
      </c>
      <c r="B123" s="94" t="s">
        <v>29</v>
      </c>
      <c r="C123" s="94" t="s">
        <v>121</v>
      </c>
      <c r="D123" s="94" t="s">
        <v>1230</v>
      </c>
      <c r="E123" s="94"/>
      <c r="F123" s="21" t="s">
        <v>1223</v>
      </c>
      <c r="G123" s="95" t="s">
        <v>1224</v>
      </c>
      <c r="H123" s="4">
        <v>3215.04</v>
      </c>
      <c r="I123" s="96">
        <v>3349</v>
      </c>
      <c r="J123" s="97">
        <v>4.0000000000000036E-2</v>
      </c>
      <c r="K123" s="94" t="s">
        <v>949</v>
      </c>
      <c r="L123" s="98">
        <v>12</v>
      </c>
      <c r="M123" s="98">
        <v>1000</v>
      </c>
      <c r="N123" s="94" t="s">
        <v>1225</v>
      </c>
      <c r="O123" s="94" t="s">
        <v>446</v>
      </c>
      <c r="P123" s="94" t="s">
        <v>862</v>
      </c>
      <c r="Q123" s="99">
        <v>7.6</v>
      </c>
      <c r="R123" s="94" t="s">
        <v>1226</v>
      </c>
      <c r="S123" s="94" t="s">
        <v>1228</v>
      </c>
      <c r="T123" s="6" t="s">
        <v>24</v>
      </c>
      <c r="U123" s="99">
        <v>239</v>
      </c>
      <c r="V123" s="99" t="s">
        <v>431</v>
      </c>
      <c r="W123" s="100"/>
      <c r="X123" s="99"/>
      <c r="Y123" s="94" t="s">
        <v>195</v>
      </c>
      <c r="Z123" s="101">
        <v>2</v>
      </c>
      <c r="AA123" s="102"/>
    </row>
    <row r="124" spans="1:27" ht="30" customHeight="1" x14ac:dyDescent="0.2">
      <c r="A124" s="38" t="s">
        <v>145</v>
      </c>
      <c r="B124" s="94" t="s">
        <v>29</v>
      </c>
      <c r="C124" s="94" t="s">
        <v>121</v>
      </c>
      <c r="D124" s="94" t="s">
        <v>1057</v>
      </c>
      <c r="E124" s="94"/>
      <c r="F124" s="21">
        <v>100253773</v>
      </c>
      <c r="G124" s="95" t="s">
        <v>936</v>
      </c>
      <c r="H124" s="4">
        <v>671.04</v>
      </c>
      <c r="I124" s="96">
        <v>699</v>
      </c>
      <c r="J124" s="97">
        <v>0.04</v>
      </c>
      <c r="K124" s="94" t="s">
        <v>459</v>
      </c>
      <c r="L124" s="98">
        <v>8</v>
      </c>
      <c r="M124" s="98">
        <v>128</v>
      </c>
      <c r="N124" s="94" t="s">
        <v>937</v>
      </c>
      <c r="O124" s="94" t="s">
        <v>446</v>
      </c>
      <c r="P124" s="94" t="s">
        <v>862</v>
      </c>
      <c r="Q124" s="99">
        <v>6.6</v>
      </c>
      <c r="R124" s="94" t="s">
        <v>451</v>
      </c>
      <c r="S124" s="94" t="s">
        <v>586</v>
      </c>
      <c r="T124" s="6" t="s">
        <v>24</v>
      </c>
      <c r="U124" s="99">
        <v>213</v>
      </c>
      <c r="V124" s="99" t="s">
        <v>431</v>
      </c>
      <c r="W124" s="100"/>
      <c r="X124" s="99"/>
      <c r="Y124" s="94" t="s">
        <v>195</v>
      </c>
      <c r="Z124" s="101">
        <v>2</v>
      </c>
      <c r="AA124" s="102"/>
    </row>
    <row r="125" spans="1:27" ht="30" customHeight="1" x14ac:dyDescent="0.2">
      <c r="A125" s="38" t="s">
        <v>145</v>
      </c>
      <c r="B125" s="94" t="s">
        <v>29</v>
      </c>
      <c r="C125" s="94" t="s">
        <v>121</v>
      </c>
      <c r="D125" s="94" t="s">
        <v>1058</v>
      </c>
      <c r="E125" s="94"/>
      <c r="F125" s="21">
        <v>100253763</v>
      </c>
      <c r="G125" s="95" t="s">
        <v>938</v>
      </c>
      <c r="H125" s="4">
        <v>527.04</v>
      </c>
      <c r="I125" s="96">
        <v>549</v>
      </c>
      <c r="J125" s="97">
        <v>0.04</v>
      </c>
      <c r="K125" s="94" t="s">
        <v>459</v>
      </c>
      <c r="L125" s="98">
        <v>6</v>
      </c>
      <c r="M125" s="98">
        <v>128</v>
      </c>
      <c r="N125" s="94" t="s">
        <v>939</v>
      </c>
      <c r="O125" s="94" t="s">
        <v>446</v>
      </c>
      <c r="P125" s="94" t="s">
        <v>862</v>
      </c>
      <c r="Q125" s="99">
        <v>6.6</v>
      </c>
      <c r="R125" s="94" t="s">
        <v>451</v>
      </c>
      <c r="S125" s="94" t="s">
        <v>586</v>
      </c>
      <c r="T125" s="6" t="s">
        <v>24</v>
      </c>
      <c r="U125" s="99">
        <v>209</v>
      </c>
      <c r="V125" s="99" t="s">
        <v>431</v>
      </c>
      <c r="W125" s="100"/>
      <c r="X125" s="99"/>
      <c r="Y125" s="94" t="s">
        <v>195</v>
      </c>
      <c r="Z125" s="101">
        <v>2</v>
      </c>
      <c r="AA125" s="102"/>
    </row>
    <row r="126" spans="1:27" ht="30" customHeight="1" x14ac:dyDescent="0.2">
      <c r="A126" s="38" t="s">
        <v>145</v>
      </c>
      <c r="B126" s="94" t="s">
        <v>29</v>
      </c>
      <c r="C126" s="94" t="s">
        <v>121</v>
      </c>
      <c r="D126" s="94" t="s">
        <v>1059</v>
      </c>
      <c r="E126" s="94"/>
      <c r="F126" s="21">
        <v>100253551</v>
      </c>
      <c r="G126" s="95" t="s">
        <v>940</v>
      </c>
      <c r="H126" s="4">
        <v>575.04</v>
      </c>
      <c r="I126" s="96">
        <v>599</v>
      </c>
      <c r="J126" s="97">
        <v>0.04</v>
      </c>
      <c r="K126" s="94" t="s">
        <v>459</v>
      </c>
      <c r="L126" s="98">
        <v>6</v>
      </c>
      <c r="M126" s="98">
        <v>128</v>
      </c>
      <c r="N126" s="94" t="s">
        <v>941</v>
      </c>
      <c r="O126" s="94" t="s">
        <v>446</v>
      </c>
      <c r="P126" s="94" t="s">
        <v>862</v>
      </c>
      <c r="Q126" s="99">
        <v>6.6</v>
      </c>
      <c r="R126" s="94" t="s">
        <v>594</v>
      </c>
      <c r="S126" s="94" t="s">
        <v>589</v>
      </c>
      <c r="T126" s="6" t="s">
        <v>40</v>
      </c>
      <c r="U126" s="99">
        <v>240</v>
      </c>
      <c r="V126" s="99" t="s">
        <v>431</v>
      </c>
      <c r="W126" s="100"/>
      <c r="X126" s="99"/>
      <c r="Y126" s="94" t="s">
        <v>195</v>
      </c>
      <c r="Z126" s="101">
        <v>2</v>
      </c>
      <c r="AA126" s="102"/>
    </row>
    <row r="127" spans="1:27" ht="30" customHeight="1" x14ac:dyDescent="0.2">
      <c r="A127" s="38" t="s">
        <v>145</v>
      </c>
      <c r="B127" s="94" t="s">
        <v>29</v>
      </c>
      <c r="C127" s="94" t="s">
        <v>121</v>
      </c>
      <c r="D127" s="94" t="s">
        <v>1060</v>
      </c>
      <c r="E127" s="94"/>
      <c r="F127" s="21">
        <v>100253291</v>
      </c>
      <c r="G127" s="95" t="s">
        <v>942</v>
      </c>
      <c r="H127" s="4">
        <v>335.03999999999996</v>
      </c>
      <c r="I127" s="96">
        <v>349</v>
      </c>
      <c r="J127" s="97">
        <v>0.04</v>
      </c>
      <c r="K127" s="94" t="s">
        <v>459</v>
      </c>
      <c r="L127" s="98">
        <v>4</v>
      </c>
      <c r="M127" s="98">
        <v>128</v>
      </c>
      <c r="N127" s="94" t="s">
        <v>941</v>
      </c>
      <c r="O127" s="94" t="s">
        <v>446</v>
      </c>
      <c r="P127" s="94" t="s">
        <v>862</v>
      </c>
      <c r="Q127" s="99">
        <v>6.5</v>
      </c>
      <c r="R127" s="94" t="s">
        <v>451</v>
      </c>
      <c r="S127" s="94" t="s">
        <v>586</v>
      </c>
      <c r="T127" s="6" t="s">
        <v>24</v>
      </c>
      <c r="U127" s="99">
        <v>200</v>
      </c>
      <c r="V127" s="99" t="s">
        <v>431</v>
      </c>
      <c r="W127" s="100"/>
      <c r="X127" s="99"/>
      <c r="Y127" s="94" t="s">
        <v>195</v>
      </c>
      <c r="Z127" s="101">
        <v>2</v>
      </c>
      <c r="AA127" s="102"/>
    </row>
    <row r="128" spans="1:27" ht="30" customHeight="1" x14ac:dyDescent="0.2">
      <c r="A128" s="38" t="s">
        <v>145</v>
      </c>
      <c r="B128" s="94" t="s">
        <v>29</v>
      </c>
      <c r="C128" s="94" t="s">
        <v>121</v>
      </c>
      <c r="D128" s="94" t="s">
        <v>1061</v>
      </c>
      <c r="E128" s="94"/>
      <c r="F128" s="21">
        <v>100253511</v>
      </c>
      <c r="G128" s="95" t="s">
        <v>943</v>
      </c>
      <c r="H128" s="4">
        <v>2111.04</v>
      </c>
      <c r="I128" s="96">
        <v>2199</v>
      </c>
      <c r="J128" s="97">
        <v>0.04</v>
      </c>
      <c r="K128" s="94" t="s">
        <v>944</v>
      </c>
      <c r="L128" s="98">
        <v>12</v>
      </c>
      <c r="M128" s="98">
        <v>256</v>
      </c>
      <c r="N128" s="94" t="s">
        <v>945</v>
      </c>
      <c r="O128" s="94" t="s">
        <v>446</v>
      </c>
      <c r="P128" s="94" t="s">
        <v>862</v>
      </c>
      <c r="Q128" s="99">
        <v>6.8</v>
      </c>
      <c r="R128" s="94" t="s">
        <v>946</v>
      </c>
      <c r="S128" s="94" t="s">
        <v>947</v>
      </c>
      <c r="T128" s="6" t="s">
        <v>24</v>
      </c>
      <c r="U128" s="99">
        <v>232</v>
      </c>
      <c r="V128" s="99" t="s">
        <v>431</v>
      </c>
      <c r="W128" s="100"/>
      <c r="X128" s="99"/>
      <c r="Y128" s="94" t="s">
        <v>195</v>
      </c>
      <c r="Z128" s="101">
        <v>2</v>
      </c>
      <c r="AA128" s="102"/>
    </row>
    <row r="129" spans="1:27" ht="30" customHeight="1" x14ac:dyDescent="0.2">
      <c r="A129" s="38" t="s">
        <v>145</v>
      </c>
      <c r="B129" s="94" t="s">
        <v>29</v>
      </c>
      <c r="C129" s="94" t="s">
        <v>121</v>
      </c>
      <c r="D129" s="94" t="s">
        <v>1062</v>
      </c>
      <c r="E129" s="94"/>
      <c r="F129" s="21">
        <v>100253498</v>
      </c>
      <c r="G129" s="95" t="s">
        <v>948</v>
      </c>
      <c r="H129" s="4">
        <v>1343.04</v>
      </c>
      <c r="I129" s="96">
        <v>1399</v>
      </c>
      <c r="J129" s="97">
        <v>0.04</v>
      </c>
      <c r="K129" s="94" t="s">
        <v>949</v>
      </c>
      <c r="L129" s="98">
        <v>8</v>
      </c>
      <c r="M129" s="98">
        <v>256</v>
      </c>
      <c r="N129" s="94" t="s">
        <v>950</v>
      </c>
      <c r="O129" s="94" t="s">
        <v>446</v>
      </c>
      <c r="P129" s="94" t="s">
        <v>862</v>
      </c>
      <c r="Q129" s="99">
        <v>6.2</v>
      </c>
      <c r="R129" s="94" t="s">
        <v>946</v>
      </c>
      <c r="S129" s="94" t="s">
        <v>586</v>
      </c>
      <c r="T129" s="6" t="s">
        <v>24</v>
      </c>
      <c r="U129" s="99">
        <v>167</v>
      </c>
      <c r="V129" s="99" t="s">
        <v>431</v>
      </c>
      <c r="W129" s="100"/>
      <c r="X129" s="99"/>
      <c r="Y129" s="94" t="s">
        <v>195</v>
      </c>
      <c r="Z129" s="101">
        <v>2</v>
      </c>
      <c r="AA129" s="102"/>
    </row>
    <row r="130" spans="1:27" ht="30" customHeight="1" x14ac:dyDescent="0.2">
      <c r="A130" s="38" t="s">
        <v>145</v>
      </c>
      <c r="B130" s="94" t="s">
        <v>29</v>
      </c>
      <c r="C130" s="94" t="s">
        <v>121</v>
      </c>
      <c r="D130" s="94" t="s">
        <v>1061</v>
      </c>
      <c r="E130" s="94"/>
      <c r="F130" s="21">
        <v>100253279</v>
      </c>
      <c r="G130" s="95" t="s">
        <v>951</v>
      </c>
      <c r="H130" s="4">
        <v>2303.04</v>
      </c>
      <c r="I130" s="96">
        <v>2399</v>
      </c>
      <c r="J130" s="97">
        <v>0.04</v>
      </c>
      <c r="K130" s="94" t="s">
        <v>944</v>
      </c>
      <c r="L130" s="98">
        <v>12</v>
      </c>
      <c r="M130" s="98">
        <v>512</v>
      </c>
      <c r="N130" s="94" t="s">
        <v>945</v>
      </c>
      <c r="O130" s="94" t="s">
        <v>446</v>
      </c>
      <c r="P130" s="94" t="s">
        <v>862</v>
      </c>
      <c r="Q130" s="99">
        <v>6.8</v>
      </c>
      <c r="R130" s="94" t="s">
        <v>946</v>
      </c>
      <c r="S130" s="94" t="s">
        <v>947</v>
      </c>
      <c r="T130" s="6" t="s">
        <v>24</v>
      </c>
      <c r="U130" s="99">
        <v>232</v>
      </c>
      <c r="V130" s="99" t="s">
        <v>431</v>
      </c>
      <c r="W130" s="100"/>
      <c r="X130" s="99"/>
      <c r="Y130" s="94" t="s">
        <v>195</v>
      </c>
      <c r="Z130" s="101">
        <v>2</v>
      </c>
      <c r="AA130" s="102"/>
    </row>
    <row r="131" spans="1:27" ht="30" customHeight="1" x14ac:dyDescent="0.2">
      <c r="A131" s="38" t="s">
        <v>145</v>
      </c>
      <c r="B131" s="94" t="s">
        <v>29</v>
      </c>
      <c r="C131" s="94" t="s">
        <v>121</v>
      </c>
      <c r="D131" s="94" t="s">
        <v>1061</v>
      </c>
      <c r="E131" s="94"/>
      <c r="F131" s="21">
        <v>100253284</v>
      </c>
      <c r="G131" s="95" t="s">
        <v>952</v>
      </c>
      <c r="H131" s="4">
        <v>2687.04</v>
      </c>
      <c r="I131" s="96">
        <v>2799</v>
      </c>
      <c r="J131" s="97">
        <v>0.04</v>
      </c>
      <c r="K131" s="94" t="s">
        <v>944</v>
      </c>
      <c r="L131" s="98">
        <v>12</v>
      </c>
      <c r="M131" s="98">
        <v>1000</v>
      </c>
      <c r="N131" s="94" t="s">
        <v>945</v>
      </c>
      <c r="O131" s="94" t="s">
        <v>446</v>
      </c>
      <c r="P131" s="94" t="s">
        <v>862</v>
      </c>
      <c r="Q131" s="99">
        <v>6.8</v>
      </c>
      <c r="R131" s="94" t="s">
        <v>946</v>
      </c>
      <c r="S131" s="94" t="s">
        <v>947</v>
      </c>
      <c r="T131" s="6" t="s">
        <v>24</v>
      </c>
      <c r="U131" s="99">
        <v>232</v>
      </c>
      <c r="V131" s="99" t="s">
        <v>431</v>
      </c>
      <c r="W131" s="100"/>
      <c r="X131" s="99"/>
      <c r="Y131" s="94" t="s">
        <v>195</v>
      </c>
      <c r="Z131" s="101">
        <v>2</v>
      </c>
      <c r="AA131" s="102"/>
    </row>
    <row r="132" spans="1:27" ht="30" customHeight="1" x14ac:dyDescent="0.2">
      <c r="A132" s="38" t="s">
        <v>145</v>
      </c>
      <c r="B132" s="94" t="s">
        <v>29</v>
      </c>
      <c r="C132" s="94" t="s">
        <v>121</v>
      </c>
      <c r="D132" s="94" t="s">
        <v>1063</v>
      </c>
      <c r="E132" s="94"/>
      <c r="F132" s="21">
        <v>100253205</v>
      </c>
      <c r="G132" s="95" t="s">
        <v>953</v>
      </c>
      <c r="H132" s="4">
        <v>1631.04</v>
      </c>
      <c r="I132" s="96">
        <v>1699</v>
      </c>
      <c r="J132" s="97">
        <v>0.04</v>
      </c>
      <c r="K132" s="94" t="s">
        <v>944</v>
      </c>
      <c r="L132" s="98">
        <v>12</v>
      </c>
      <c r="M132" s="98">
        <v>256</v>
      </c>
      <c r="N132" s="94" t="s">
        <v>950</v>
      </c>
      <c r="O132" s="94" t="s">
        <v>446</v>
      </c>
      <c r="P132" s="94" t="s">
        <v>862</v>
      </c>
      <c r="Q132" s="99">
        <v>6.7</v>
      </c>
      <c r="R132" s="94" t="s">
        <v>946</v>
      </c>
      <c r="S132" s="94" t="s">
        <v>947</v>
      </c>
      <c r="T132" s="6" t="s">
        <v>24</v>
      </c>
      <c r="U132" s="99">
        <v>196</v>
      </c>
      <c r="V132" s="99" t="s">
        <v>431</v>
      </c>
      <c r="W132" s="100"/>
      <c r="X132" s="99"/>
      <c r="Y132" s="94" t="s">
        <v>195</v>
      </c>
      <c r="Z132" s="101">
        <v>2</v>
      </c>
      <c r="AA132" s="102"/>
    </row>
    <row r="133" spans="1:27" ht="30" customHeight="1" x14ac:dyDescent="0.2">
      <c r="A133" s="38" t="s">
        <v>145</v>
      </c>
      <c r="B133" s="94" t="s">
        <v>29</v>
      </c>
      <c r="C133" s="94" t="s">
        <v>121</v>
      </c>
      <c r="D133" s="94" t="s">
        <v>1063</v>
      </c>
      <c r="E133" s="94"/>
      <c r="F133" s="21">
        <v>100253218</v>
      </c>
      <c r="G133" s="95" t="s">
        <v>954</v>
      </c>
      <c r="H133" s="4">
        <v>1823.04</v>
      </c>
      <c r="I133" s="96">
        <v>1899</v>
      </c>
      <c r="J133" s="97">
        <v>0.04</v>
      </c>
      <c r="K133" s="94" t="s">
        <v>944</v>
      </c>
      <c r="L133" s="98">
        <v>12</v>
      </c>
      <c r="M133" s="98">
        <v>512</v>
      </c>
      <c r="N133" s="94" t="s">
        <v>950</v>
      </c>
      <c r="O133" s="94" t="s">
        <v>446</v>
      </c>
      <c r="P133" s="94" t="s">
        <v>862</v>
      </c>
      <c r="Q133" s="99">
        <v>6.7</v>
      </c>
      <c r="R133" s="94" t="s">
        <v>946</v>
      </c>
      <c r="S133" s="94" t="s">
        <v>947</v>
      </c>
      <c r="T133" s="6" t="s">
        <v>24</v>
      </c>
      <c r="U133" s="99">
        <v>196</v>
      </c>
      <c r="V133" s="99" t="s">
        <v>431</v>
      </c>
      <c r="W133" s="100"/>
      <c r="X133" s="99"/>
      <c r="Y133" s="94" t="s">
        <v>195</v>
      </c>
      <c r="Z133" s="101">
        <v>2</v>
      </c>
      <c r="AA133" s="102"/>
    </row>
    <row r="134" spans="1:27" ht="30" customHeight="1" x14ac:dyDescent="0.2">
      <c r="A134" s="38" t="s">
        <v>145</v>
      </c>
      <c r="B134" s="94" t="s">
        <v>29</v>
      </c>
      <c r="C134" s="94" t="s">
        <v>121</v>
      </c>
      <c r="D134" s="94" t="s">
        <v>1062</v>
      </c>
      <c r="E134" s="94"/>
      <c r="F134" s="21">
        <v>100253253</v>
      </c>
      <c r="G134" s="95" t="s">
        <v>955</v>
      </c>
      <c r="H134" s="4">
        <v>1535.04</v>
      </c>
      <c r="I134" s="96">
        <v>1599</v>
      </c>
      <c r="J134" s="97">
        <v>0.04</v>
      </c>
      <c r="K134" s="94" t="s">
        <v>949</v>
      </c>
      <c r="L134" s="98">
        <v>8</v>
      </c>
      <c r="M134" s="98">
        <v>512</v>
      </c>
      <c r="N134" s="94" t="s">
        <v>950</v>
      </c>
      <c r="O134" s="94" t="s">
        <v>446</v>
      </c>
      <c r="P134" s="94" t="s">
        <v>862</v>
      </c>
      <c r="Q134" s="99">
        <v>6.2</v>
      </c>
      <c r="R134" s="94" t="s">
        <v>946</v>
      </c>
      <c r="S134" s="94" t="s">
        <v>586</v>
      </c>
      <c r="T134" s="6" t="s">
        <v>24</v>
      </c>
      <c r="U134" s="99">
        <v>167</v>
      </c>
      <c r="V134" s="99" t="s">
        <v>431</v>
      </c>
      <c r="W134" s="100"/>
      <c r="X134" s="99"/>
      <c r="Y134" s="94" t="s">
        <v>195</v>
      </c>
      <c r="Z134" s="101">
        <v>2</v>
      </c>
      <c r="AA134" s="102"/>
    </row>
    <row r="135" spans="1:27" ht="30" customHeight="1" x14ac:dyDescent="0.2">
      <c r="A135" s="38" t="s">
        <v>145</v>
      </c>
      <c r="B135" s="94" t="s">
        <v>29</v>
      </c>
      <c r="C135" s="94" t="s">
        <v>121</v>
      </c>
      <c r="D135" s="94" t="s">
        <v>603</v>
      </c>
      <c r="E135" s="94" t="s">
        <v>584</v>
      </c>
      <c r="F135" s="21">
        <v>100251814</v>
      </c>
      <c r="G135" s="95" t="s">
        <v>587</v>
      </c>
      <c r="H135" s="4">
        <v>1631.04</v>
      </c>
      <c r="I135" s="96">
        <v>1699</v>
      </c>
      <c r="J135" s="97">
        <v>4.0000000000000036E-2</v>
      </c>
      <c r="K135" s="94" t="s">
        <v>448</v>
      </c>
      <c r="L135" s="98">
        <v>8</v>
      </c>
      <c r="M135" s="98">
        <v>256</v>
      </c>
      <c r="N135" s="94" t="s">
        <v>585</v>
      </c>
      <c r="O135" s="94" t="s">
        <v>446</v>
      </c>
      <c r="P135" s="94" t="s">
        <v>461</v>
      </c>
      <c r="Q135" s="99">
        <v>6.8</v>
      </c>
      <c r="R135" s="94" t="s">
        <v>449</v>
      </c>
      <c r="S135" s="94" t="s">
        <v>588</v>
      </c>
      <c r="T135" s="6" t="s">
        <v>24</v>
      </c>
      <c r="U135" s="99">
        <v>233</v>
      </c>
      <c r="V135" s="99" t="s">
        <v>431</v>
      </c>
      <c r="W135" s="100"/>
      <c r="X135" s="99"/>
      <c r="Y135" s="94" t="s">
        <v>195</v>
      </c>
      <c r="Z135" s="101">
        <v>2</v>
      </c>
      <c r="AA135" s="102"/>
    </row>
    <row r="136" spans="1:27" ht="30" customHeight="1" x14ac:dyDescent="0.2">
      <c r="A136" s="38" t="s">
        <v>145</v>
      </c>
      <c r="B136" s="94" t="s">
        <v>29</v>
      </c>
      <c r="C136" s="94" t="s">
        <v>121</v>
      </c>
      <c r="D136" s="94" t="s">
        <v>592</v>
      </c>
      <c r="E136" s="94" t="s">
        <v>455</v>
      </c>
      <c r="F136" s="21">
        <v>100250040</v>
      </c>
      <c r="G136" s="95" t="s">
        <v>192</v>
      </c>
      <c r="H136" s="4">
        <v>863.04</v>
      </c>
      <c r="I136" s="96">
        <v>899</v>
      </c>
      <c r="J136" s="97">
        <v>4.0000000000000036E-2</v>
      </c>
      <c r="K136" s="94" t="s">
        <v>445</v>
      </c>
      <c r="L136" s="98">
        <v>6</v>
      </c>
      <c r="M136" s="98">
        <v>128</v>
      </c>
      <c r="N136" s="94" t="s">
        <v>456</v>
      </c>
      <c r="O136" s="94" t="s">
        <v>446</v>
      </c>
      <c r="P136" s="94" t="s">
        <v>447</v>
      </c>
      <c r="Q136" s="99">
        <v>6.5</v>
      </c>
      <c r="R136" s="94" t="s">
        <v>457</v>
      </c>
      <c r="S136" s="94" t="s">
        <v>458</v>
      </c>
      <c r="T136" s="6" t="s">
        <v>40</v>
      </c>
      <c r="U136" s="99">
        <v>235</v>
      </c>
      <c r="V136" s="99" t="s">
        <v>431</v>
      </c>
      <c r="W136" s="100"/>
      <c r="X136" s="99"/>
      <c r="Y136" s="94" t="s">
        <v>195</v>
      </c>
      <c r="Z136" s="101">
        <v>2</v>
      </c>
      <c r="AA136" s="102"/>
    </row>
    <row r="137" spans="1:27" ht="30" customHeight="1" x14ac:dyDescent="0.2">
      <c r="A137" s="38" t="s">
        <v>145</v>
      </c>
      <c r="B137" s="94" t="s">
        <v>956</v>
      </c>
      <c r="C137" s="94" t="s">
        <v>97</v>
      </c>
      <c r="D137" s="94">
        <v>215</v>
      </c>
      <c r="E137" s="94">
        <v>215</v>
      </c>
      <c r="F137" s="21">
        <v>100253944</v>
      </c>
      <c r="G137" s="95" t="s">
        <v>957</v>
      </c>
      <c r="H137" s="4">
        <v>75.84</v>
      </c>
      <c r="I137" s="96">
        <v>79</v>
      </c>
      <c r="J137" s="97">
        <v>0.04</v>
      </c>
      <c r="K137" s="94" t="s">
        <v>958</v>
      </c>
      <c r="L137" s="129">
        <v>6.4000000000000001E-2</v>
      </c>
      <c r="M137" s="130">
        <v>0.128</v>
      </c>
      <c r="N137" s="94" t="s">
        <v>102</v>
      </c>
      <c r="O137" s="94" t="s">
        <v>97</v>
      </c>
      <c r="P137" s="94" t="s">
        <v>959</v>
      </c>
      <c r="Q137" s="99">
        <v>2.8</v>
      </c>
      <c r="R137" s="94" t="s">
        <v>482</v>
      </c>
      <c r="S137" s="94" t="s">
        <v>960</v>
      </c>
      <c r="T137" s="6" t="s">
        <v>24</v>
      </c>
      <c r="U137" s="99">
        <v>68</v>
      </c>
      <c r="V137" s="99" t="s">
        <v>431</v>
      </c>
      <c r="W137" s="100"/>
      <c r="X137" s="99"/>
      <c r="Y137" s="94" t="s">
        <v>434</v>
      </c>
      <c r="Z137" s="101">
        <v>2</v>
      </c>
      <c r="AA137" s="102"/>
    </row>
    <row r="138" spans="1:27" ht="30" customHeight="1" x14ac:dyDescent="0.2">
      <c r="A138" s="38" t="s">
        <v>145</v>
      </c>
      <c r="B138" s="94" t="s">
        <v>29</v>
      </c>
      <c r="C138" s="94" t="s">
        <v>25</v>
      </c>
      <c r="D138" s="94" t="s">
        <v>1153</v>
      </c>
      <c r="E138" s="94"/>
      <c r="F138" s="21" t="s">
        <v>1231</v>
      </c>
      <c r="G138" s="95" t="s">
        <v>1232</v>
      </c>
      <c r="H138" s="4">
        <v>1295.04</v>
      </c>
      <c r="I138" s="96">
        <v>1349</v>
      </c>
      <c r="J138" s="97">
        <v>0.04</v>
      </c>
      <c r="K138" s="94" t="s">
        <v>459</v>
      </c>
      <c r="L138" s="129">
        <v>12</v>
      </c>
      <c r="M138" s="130">
        <v>128</v>
      </c>
      <c r="N138" s="94" t="s">
        <v>1246</v>
      </c>
      <c r="O138" s="94" t="s">
        <v>446</v>
      </c>
      <c r="P138" s="94" t="s">
        <v>964</v>
      </c>
      <c r="Q138" s="99">
        <v>6.3</v>
      </c>
      <c r="R138" s="94" t="s">
        <v>965</v>
      </c>
      <c r="S138" s="94" t="s">
        <v>1247</v>
      </c>
      <c r="T138" s="6" t="s">
        <v>24</v>
      </c>
      <c r="U138" s="99">
        <v>198</v>
      </c>
      <c r="V138" s="99" t="s">
        <v>431</v>
      </c>
      <c r="W138" s="100"/>
      <c r="X138" s="99"/>
      <c r="Y138" s="94" t="s">
        <v>195</v>
      </c>
      <c r="Z138" s="101">
        <v>2</v>
      </c>
      <c r="AA138" s="102"/>
    </row>
    <row r="139" spans="1:27" ht="30" customHeight="1" x14ac:dyDescent="0.2">
      <c r="A139" s="38" t="s">
        <v>145</v>
      </c>
      <c r="B139" s="94" t="s">
        <v>29</v>
      </c>
      <c r="C139" s="94" t="s">
        <v>25</v>
      </c>
      <c r="D139" s="94" t="s">
        <v>1153</v>
      </c>
      <c r="E139" s="94"/>
      <c r="F139" s="21">
        <v>100254030</v>
      </c>
      <c r="G139" s="95" t="s">
        <v>1233</v>
      </c>
      <c r="H139" s="4">
        <v>1439.04</v>
      </c>
      <c r="I139" s="96">
        <v>1499</v>
      </c>
      <c r="J139" s="97">
        <v>0.04</v>
      </c>
      <c r="K139" s="94" t="s">
        <v>459</v>
      </c>
      <c r="L139" s="129">
        <v>12</v>
      </c>
      <c r="M139" s="130">
        <v>256</v>
      </c>
      <c r="N139" s="94" t="s">
        <v>1246</v>
      </c>
      <c r="O139" s="94" t="s">
        <v>446</v>
      </c>
      <c r="P139" s="94" t="s">
        <v>964</v>
      </c>
      <c r="Q139" s="99">
        <v>6.3</v>
      </c>
      <c r="R139" s="94" t="s">
        <v>965</v>
      </c>
      <c r="S139" s="94" t="s">
        <v>1247</v>
      </c>
      <c r="T139" s="6" t="s">
        <v>24</v>
      </c>
      <c r="U139" s="99">
        <v>198</v>
      </c>
      <c r="V139" s="99" t="s">
        <v>431</v>
      </c>
      <c r="W139" s="100"/>
      <c r="X139" s="99"/>
      <c r="Y139" s="94" t="s">
        <v>195</v>
      </c>
      <c r="Z139" s="101">
        <v>2</v>
      </c>
      <c r="AA139" s="102"/>
    </row>
    <row r="140" spans="1:27" ht="30" customHeight="1" x14ac:dyDescent="0.2">
      <c r="A140" s="38" t="s">
        <v>145</v>
      </c>
      <c r="B140" s="94" t="s">
        <v>29</v>
      </c>
      <c r="C140" s="94" t="s">
        <v>25</v>
      </c>
      <c r="D140" s="94" t="s">
        <v>1255</v>
      </c>
      <c r="E140" s="94"/>
      <c r="F140" s="21" t="s">
        <v>1234</v>
      </c>
      <c r="G140" s="95" t="s">
        <v>1235</v>
      </c>
      <c r="H140" s="4">
        <v>2591.04</v>
      </c>
      <c r="I140" s="96" t="s">
        <v>1248</v>
      </c>
      <c r="J140" s="97">
        <v>0.04</v>
      </c>
      <c r="K140" s="94" t="s">
        <v>459</v>
      </c>
      <c r="L140" s="129">
        <v>16</v>
      </c>
      <c r="M140" s="130">
        <v>256</v>
      </c>
      <c r="N140" s="94" t="s">
        <v>1246</v>
      </c>
      <c r="O140" s="94" t="s">
        <v>446</v>
      </c>
      <c r="P140" s="94" t="s">
        <v>964</v>
      </c>
      <c r="Q140" s="99">
        <v>6.3</v>
      </c>
      <c r="R140" s="94" t="s">
        <v>1249</v>
      </c>
      <c r="S140" s="94" t="s">
        <v>1247</v>
      </c>
      <c r="T140" s="6" t="s">
        <v>24</v>
      </c>
      <c r="U140" s="99">
        <v>257</v>
      </c>
      <c r="V140" s="99" t="s">
        <v>431</v>
      </c>
      <c r="W140" s="100"/>
      <c r="X140" s="99"/>
      <c r="Y140" s="94" t="s">
        <v>195</v>
      </c>
      <c r="Z140" s="101">
        <v>2</v>
      </c>
      <c r="AA140" s="102"/>
    </row>
    <row r="141" spans="1:27" ht="30" customHeight="1" x14ac:dyDescent="0.2">
      <c r="A141" s="38" t="s">
        <v>145</v>
      </c>
      <c r="B141" s="94" t="s">
        <v>29</v>
      </c>
      <c r="C141" s="94" t="s">
        <v>25</v>
      </c>
      <c r="D141" s="94" t="s">
        <v>1255</v>
      </c>
      <c r="E141" s="94"/>
      <c r="F141" s="21" t="s">
        <v>1236</v>
      </c>
      <c r="G141" s="95" t="s">
        <v>1237</v>
      </c>
      <c r="H141" s="4">
        <v>2783.04</v>
      </c>
      <c r="I141" s="96" t="s">
        <v>1250</v>
      </c>
      <c r="J141" s="97">
        <v>0.04</v>
      </c>
      <c r="K141" s="94" t="s">
        <v>459</v>
      </c>
      <c r="L141" s="129">
        <v>16</v>
      </c>
      <c r="M141" s="130">
        <v>512</v>
      </c>
      <c r="N141" s="94" t="s">
        <v>1246</v>
      </c>
      <c r="O141" s="94" t="s">
        <v>446</v>
      </c>
      <c r="P141" s="94" t="s">
        <v>964</v>
      </c>
      <c r="Q141" s="99">
        <v>6.3</v>
      </c>
      <c r="R141" s="94" t="s">
        <v>1249</v>
      </c>
      <c r="S141" s="94" t="s">
        <v>1247</v>
      </c>
      <c r="T141" s="6" t="s">
        <v>24</v>
      </c>
      <c r="U141" s="99">
        <v>257</v>
      </c>
      <c r="V141" s="99" t="s">
        <v>431</v>
      </c>
      <c r="W141" s="100"/>
      <c r="X141" s="99"/>
      <c r="Y141" s="94" t="s">
        <v>195</v>
      </c>
      <c r="Z141" s="101">
        <v>2</v>
      </c>
      <c r="AA141" s="102"/>
    </row>
    <row r="142" spans="1:27" ht="30" customHeight="1" x14ac:dyDescent="0.2">
      <c r="A142" s="38" t="s">
        <v>145</v>
      </c>
      <c r="B142" s="94" t="s">
        <v>29</v>
      </c>
      <c r="C142" s="94" t="s">
        <v>25</v>
      </c>
      <c r="D142" s="94" t="s">
        <v>1161</v>
      </c>
      <c r="E142" s="94"/>
      <c r="F142" s="21" t="s">
        <v>1238</v>
      </c>
      <c r="G142" s="95" t="s">
        <v>1239</v>
      </c>
      <c r="H142" s="4">
        <v>1775.04</v>
      </c>
      <c r="I142" s="96" t="s">
        <v>1251</v>
      </c>
      <c r="J142" s="97">
        <v>0.04</v>
      </c>
      <c r="K142" s="94" t="s">
        <v>459</v>
      </c>
      <c r="L142" s="129">
        <v>16</v>
      </c>
      <c r="M142" s="130">
        <v>128</v>
      </c>
      <c r="N142" s="94" t="s">
        <v>1246</v>
      </c>
      <c r="O142" s="94" t="s">
        <v>446</v>
      </c>
      <c r="P142" s="94" t="s">
        <v>964</v>
      </c>
      <c r="Q142" s="99">
        <v>6.8</v>
      </c>
      <c r="R142" s="94" t="s">
        <v>1249</v>
      </c>
      <c r="S142" s="94" t="s">
        <v>1247</v>
      </c>
      <c r="T142" s="6" t="s">
        <v>24</v>
      </c>
      <c r="U142" s="99">
        <v>221</v>
      </c>
      <c r="V142" s="99" t="s">
        <v>431</v>
      </c>
      <c r="W142" s="100"/>
      <c r="X142" s="99"/>
      <c r="Y142" s="94" t="s">
        <v>195</v>
      </c>
      <c r="Z142" s="101">
        <v>2</v>
      </c>
      <c r="AA142" s="102"/>
    </row>
    <row r="143" spans="1:27" ht="30" customHeight="1" x14ac:dyDescent="0.2">
      <c r="A143" s="38" t="s">
        <v>145</v>
      </c>
      <c r="B143" s="94" t="s">
        <v>29</v>
      </c>
      <c r="C143" s="94" t="s">
        <v>25</v>
      </c>
      <c r="D143" s="94" t="s">
        <v>1161</v>
      </c>
      <c r="E143" s="94"/>
      <c r="F143" s="21" t="s">
        <v>1240</v>
      </c>
      <c r="G143" s="95" t="s">
        <v>1241</v>
      </c>
      <c r="H143" s="4">
        <v>1919.04</v>
      </c>
      <c r="I143" s="96" t="s">
        <v>1252</v>
      </c>
      <c r="J143" s="97">
        <v>0.04</v>
      </c>
      <c r="K143" s="94" t="s">
        <v>459</v>
      </c>
      <c r="L143" s="129">
        <v>16</v>
      </c>
      <c r="M143" s="130">
        <v>256</v>
      </c>
      <c r="N143" s="94" t="s">
        <v>1246</v>
      </c>
      <c r="O143" s="94" t="s">
        <v>446</v>
      </c>
      <c r="P143" s="94" t="s">
        <v>964</v>
      </c>
      <c r="Q143" s="99">
        <v>6.8</v>
      </c>
      <c r="R143" s="94" t="s">
        <v>1249</v>
      </c>
      <c r="S143" s="94" t="s">
        <v>1247</v>
      </c>
      <c r="T143" s="6" t="s">
        <v>24</v>
      </c>
      <c r="U143" s="99">
        <v>221</v>
      </c>
      <c r="V143" s="99" t="s">
        <v>431</v>
      </c>
      <c r="W143" s="100"/>
      <c r="X143" s="99"/>
      <c r="Y143" s="94" t="s">
        <v>195</v>
      </c>
      <c r="Z143" s="101">
        <v>2</v>
      </c>
      <c r="AA143" s="102"/>
    </row>
    <row r="144" spans="1:27" ht="30" customHeight="1" x14ac:dyDescent="0.2">
      <c r="A144" s="38" t="s">
        <v>145</v>
      </c>
      <c r="B144" s="94" t="s">
        <v>29</v>
      </c>
      <c r="C144" s="94" t="s">
        <v>25</v>
      </c>
      <c r="D144" s="94" t="s">
        <v>1161</v>
      </c>
      <c r="E144" s="94"/>
      <c r="F144" s="21" t="s">
        <v>1242</v>
      </c>
      <c r="G144" s="95" t="s">
        <v>1243</v>
      </c>
      <c r="H144" s="4">
        <v>2111.04</v>
      </c>
      <c r="I144" s="96" t="s">
        <v>1253</v>
      </c>
      <c r="J144" s="97">
        <v>0.04</v>
      </c>
      <c r="K144" s="94" t="s">
        <v>459</v>
      </c>
      <c r="L144" s="129">
        <v>16</v>
      </c>
      <c r="M144" s="130">
        <v>512</v>
      </c>
      <c r="N144" s="94" t="s">
        <v>1246</v>
      </c>
      <c r="O144" s="94" t="s">
        <v>446</v>
      </c>
      <c r="P144" s="94" t="s">
        <v>964</v>
      </c>
      <c r="Q144" s="99">
        <v>6.8</v>
      </c>
      <c r="R144" s="94" t="s">
        <v>1249</v>
      </c>
      <c r="S144" s="94" t="s">
        <v>1247</v>
      </c>
      <c r="T144" s="6" t="s">
        <v>24</v>
      </c>
      <c r="U144" s="99">
        <v>221</v>
      </c>
      <c r="V144" s="99" t="s">
        <v>431</v>
      </c>
      <c r="W144" s="100"/>
      <c r="X144" s="99"/>
      <c r="Y144" s="94" t="s">
        <v>195</v>
      </c>
      <c r="Z144" s="101">
        <v>2</v>
      </c>
      <c r="AA144" s="102"/>
    </row>
    <row r="145" spans="1:27" ht="30" customHeight="1" x14ac:dyDescent="0.2">
      <c r="A145" s="38" t="s">
        <v>145</v>
      </c>
      <c r="B145" s="94" t="s">
        <v>29</v>
      </c>
      <c r="C145" s="94" t="s">
        <v>25</v>
      </c>
      <c r="D145" s="94" t="s">
        <v>1161</v>
      </c>
      <c r="E145" s="94"/>
      <c r="F145" s="21" t="s">
        <v>1244</v>
      </c>
      <c r="G145" s="95" t="s">
        <v>1245</v>
      </c>
      <c r="H145" s="4">
        <v>2447.04</v>
      </c>
      <c r="I145" s="96" t="s">
        <v>1254</v>
      </c>
      <c r="J145" s="97">
        <v>0.04</v>
      </c>
      <c r="K145" s="94" t="s">
        <v>459</v>
      </c>
      <c r="L145" s="129">
        <v>16</v>
      </c>
      <c r="M145" s="130">
        <v>1000</v>
      </c>
      <c r="N145" s="94" t="s">
        <v>1246</v>
      </c>
      <c r="O145" s="94" t="s">
        <v>446</v>
      </c>
      <c r="P145" s="94" t="s">
        <v>964</v>
      </c>
      <c r="Q145" s="99">
        <v>6.8</v>
      </c>
      <c r="R145" s="94" t="s">
        <v>1249</v>
      </c>
      <c r="S145" s="94" t="s">
        <v>1247</v>
      </c>
      <c r="T145" s="6" t="s">
        <v>24</v>
      </c>
      <c r="U145" s="99">
        <v>221</v>
      </c>
      <c r="V145" s="99" t="s">
        <v>431</v>
      </c>
      <c r="W145" s="100"/>
      <c r="X145" s="99"/>
      <c r="Y145" s="94" t="s">
        <v>195</v>
      </c>
      <c r="Z145" s="101">
        <v>2</v>
      </c>
      <c r="AA145" s="102"/>
    </row>
    <row r="146" spans="1:27" ht="30" customHeight="1" x14ac:dyDescent="0.2">
      <c r="A146" s="38" t="s">
        <v>145</v>
      </c>
      <c r="B146" s="94" t="s">
        <v>29</v>
      </c>
      <c r="C146" s="94" t="s">
        <v>25</v>
      </c>
      <c r="D146" s="94" t="s">
        <v>1054</v>
      </c>
      <c r="E146" s="94" t="s">
        <v>961</v>
      </c>
      <c r="F146" s="21">
        <v>100253775</v>
      </c>
      <c r="G146" s="95" t="s">
        <v>962</v>
      </c>
      <c r="H146" s="4">
        <v>815.04</v>
      </c>
      <c r="I146" s="96">
        <v>849</v>
      </c>
      <c r="J146" s="97">
        <v>0.04</v>
      </c>
      <c r="K146" s="94" t="s">
        <v>963</v>
      </c>
      <c r="L146" s="98">
        <v>8</v>
      </c>
      <c r="M146" s="98">
        <v>128</v>
      </c>
      <c r="N146" s="94" t="s">
        <v>861</v>
      </c>
      <c r="O146" s="94" t="s">
        <v>446</v>
      </c>
      <c r="P146" s="94" t="s">
        <v>964</v>
      </c>
      <c r="Q146" s="99">
        <v>6.1</v>
      </c>
      <c r="R146" s="94" t="s">
        <v>965</v>
      </c>
      <c r="S146" s="94" t="s">
        <v>452</v>
      </c>
      <c r="T146" s="6" t="s">
        <v>24</v>
      </c>
      <c r="U146" s="99">
        <v>186</v>
      </c>
      <c r="V146" s="99" t="s">
        <v>431</v>
      </c>
      <c r="W146" s="100"/>
      <c r="X146" s="99"/>
      <c r="Y146" s="94" t="s">
        <v>195</v>
      </c>
      <c r="Z146" s="101">
        <v>2</v>
      </c>
      <c r="AA146" s="102"/>
    </row>
    <row r="147" spans="1:27" ht="30" customHeight="1" x14ac:dyDescent="0.2">
      <c r="A147" s="38" t="s">
        <v>145</v>
      </c>
      <c r="B147" s="94" t="s">
        <v>29</v>
      </c>
      <c r="C147" s="94" t="s">
        <v>25</v>
      </c>
      <c r="D147" s="94" t="s">
        <v>1054</v>
      </c>
      <c r="E147" s="94" t="s">
        <v>961</v>
      </c>
      <c r="F147" s="21">
        <v>100253779</v>
      </c>
      <c r="G147" s="95" t="s">
        <v>966</v>
      </c>
      <c r="H147" s="4">
        <v>911.04</v>
      </c>
      <c r="I147" s="96">
        <v>949</v>
      </c>
      <c r="J147" s="97">
        <v>0.04</v>
      </c>
      <c r="K147" s="94" t="s">
        <v>963</v>
      </c>
      <c r="L147" s="98">
        <v>8</v>
      </c>
      <c r="M147" s="98">
        <v>256</v>
      </c>
      <c r="N147" s="94" t="s">
        <v>861</v>
      </c>
      <c r="O147" s="94" t="s">
        <v>446</v>
      </c>
      <c r="P147" s="94" t="s">
        <v>967</v>
      </c>
      <c r="Q147" s="99">
        <v>6.1</v>
      </c>
      <c r="R147" s="94" t="s">
        <v>965</v>
      </c>
      <c r="S147" s="94" t="s">
        <v>452</v>
      </c>
      <c r="T147" s="6" t="s">
        <v>24</v>
      </c>
      <c r="U147" s="99">
        <v>186</v>
      </c>
      <c r="V147" s="99" t="s">
        <v>431</v>
      </c>
      <c r="W147" s="100"/>
      <c r="X147" s="99"/>
      <c r="Y147" s="94" t="s">
        <v>195</v>
      </c>
      <c r="Z147" s="101">
        <v>2</v>
      </c>
      <c r="AA147" s="102"/>
    </row>
    <row r="148" spans="1:27" ht="30" customHeight="1" x14ac:dyDescent="0.2">
      <c r="A148" s="38" t="s">
        <v>145</v>
      </c>
      <c r="B148" s="94" t="s">
        <v>29</v>
      </c>
      <c r="C148" s="94" t="s">
        <v>96</v>
      </c>
      <c r="D148" s="94" t="s">
        <v>1055</v>
      </c>
      <c r="E148" s="94"/>
      <c r="F148" s="21">
        <v>100253740</v>
      </c>
      <c r="G148" s="95" t="s">
        <v>968</v>
      </c>
      <c r="H148" s="4">
        <v>219.84</v>
      </c>
      <c r="I148" s="96">
        <v>229</v>
      </c>
      <c r="J148" s="97">
        <v>0.04</v>
      </c>
      <c r="K148" s="94" t="s">
        <v>969</v>
      </c>
      <c r="L148" s="98">
        <v>4</v>
      </c>
      <c r="M148" s="98">
        <v>128</v>
      </c>
      <c r="N148" s="94" t="s">
        <v>859</v>
      </c>
      <c r="O148" s="94" t="s">
        <v>446</v>
      </c>
      <c r="P148" s="94" t="s">
        <v>970</v>
      </c>
      <c r="Q148" s="99">
        <v>6.5</v>
      </c>
      <c r="R148" s="94" t="s">
        <v>460</v>
      </c>
      <c r="S148" s="94" t="s">
        <v>971</v>
      </c>
      <c r="T148" s="6" t="s">
        <v>24</v>
      </c>
      <c r="U148" s="99">
        <v>179</v>
      </c>
      <c r="V148" s="99" t="s">
        <v>431</v>
      </c>
      <c r="W148" s="100"/>
      <c r="X148" s="99"/>
      <c r="Y148" s="94" t="s">
        <v>195</v>
      </c>
      <c r="Z148" s="101">
        <v>2</v>
      </c>
      <c r="AA148" s="102"/>
    </row>
    <row r="149" spans="1:27" ht="30" customHeight="1" x14ac:dyDescent="0.2">
      <c r="A149" s="38" t="s">
        <v>145</v>
      </c>
      <c r="B149" s="94" t="s">
        <v>29</v>
      </c>
      <c r="C149" s="94" t="s">
        <v>96</v>
      </c>
      <c r="D149" s="94" t="s">
        <v>1056</v>
      </c>
      <c r="E149" s="94"/>
      <c r="F149" s="21">
        <v>100253031</v>
      </c>
      <c r="G149" s="95" t="s">
        <v>972</v>
      </c>
      <c r="H149" s="4">
        <v>959.04</v>
      </c>
      <c r="I149" s="96">
        <v>999</v>
      </c>
      <c r="J149" s="97">
        <v>0.04</v>
      </c>
      <c r="K149" s="94" t="s">
        <v>973</v>
      </c>
      <c r="L149" s="98">
        <v>8</v>
      </c>
      <c r="M149" s="98">
        <v>256</v>
      </c>
      <c r="N149" s="94" t="s">
        <v>512</v>
      </c>
      <c r="O149" s="94" t="s">
        <v>446</v>
      </c>
      <c r="P149" s="94" t="s">
        <v>461</v>
      </c>
      <c r="Q149" s="99">
        <v>6.6</v>
      </c>
      <c r="R149" s="94" t="s">
        <v>974</v>
      </c>
      <c r="S149" s="94" t="s">
        <v>452</v>
      </c>
      <c r="T149" s="6" t="s">
        <v>24</v>
      </c>
      <c r="U149" s="99">
        <v>188.5</v>
      </c>
      <c r="V149" s="99"/>
      <c r="W149" s="100"/>
      <c r="X149" s="99"/>
      <c r="Y149" s="94" t="s">
        <v>195</v>
      </c>
      <c r="Z149" s="101">
        <v>2</v>
      </c>
      <c r="AA149" s="102"/>
    </row>
    <row r="150" spans="1:27" ht="30" customHeight="1" x14ac:dyDescent="0.2">
      <c r="A150" s="38" t="s">
        <v>145</v>
      </c>
      <c r="B150" s="94" t="s">
        <v>28</v>
      </c>
      <c r="C150" s="94" t="s">
        <v>120</v>
      </c>
      <c r="D150" s="94" t="s">
        <v>225</v>
      </c>
      <c r="E150" s="94" t="s">
        <v>462</v>
      </c>
      <c r="F150" s="21">
        <v>100247508</v>
      </c>
      <c r="G150" s="95" t="s">
        <v>202</v>
      </c>
      <c r="H150" s="4">
        <v>1057.42</v>
      </c>
      <c r="I150" s="96">
        <v>1079</v>
      </c>
      <c r="J150" s="97">
        <v>1.9999999999999907E-2</v>
      </c>
      <c r="K150" s="94" t="s">
        <v>463</v>
      </c>
      <c r="L150" s="98">
        <v>4</v>
      </c>
      <c r="M150" s="98">
        <v>64</v>
      </c>
      <c r="N150" s="94" t="s">
        <v>464</v>
      </c>
      <c r="O150" s="94" t="s">
        <v>95</v>
      </c>
      <c r="P150" s="94" t="s">
        <v>430</v>
      </c>
      <c r="Q150" s="99">
        <v>8.3000000000000007</v>
      </c>
      <c r="R150" s="94" t="s">
        <v>465</v>
      </c>
      <c r="S150" s="94" t="s">
        <v>466</v>
      </c>
      <c r="T150" s="6" t="s">
        <v>24</v>
      </c>
      <c r="U150" s="99">
        <v>297</v>
      </c>
      <c r="V150" s="99">
        <v>20</v>
      </c>
      <c r="W150" s="100">
        <v>19.3</v>
      </c>
      <c r="X150" s="99"/>
      <c r="Y150" s="94" t="s">
        <v>195</v>
      </c>
      <c r="Z150" s="101">
        <v>2</v>
      </c>
      <c r="AA150" s="102"/>
    </row>
    <row r="151" spans="1:27" ht="30" customHeight="1" x14ac:dyDescent="0.2">
      <c r="A151" s="38" t="s">
        <v>145</v>
      </c>
      <c r="B151" s="94" t="s">
        <v>28</v>
      </c>
      <c r="C151" s="94" t="s">
        <v>120</v>
      </c>
      <c r="D151" s="94" t="s">
        <v>225</v>
      </c>
      <c r="E151" s="94" t="s">
        <v>462</v>
      </c>
      <c r="F151" s="21">
        <v>100247496</v>
      </c>
      <c r="G151" s="95" t="s">
        <v>203</v>
      </c>
      <c r="H151" s="4">
        <v>1302.42</v>
      </c>
      <c r="I151" s="96">
        <v>1329</v>
      </c>
      <c r="J151" s="97">
        <v>1.9999999999999907E-2</v>
      </c>
      <c r="K151" s="94" t="s">
        <v>463</v>
      </c>
      <c r="L151" s="98">
        <v>4</v>
      </c>
      <c r="M151" s="98">
        <v>256</v>
      </c>
      <c r="N151" s="94" t="s">
        <v>464</v>
      </c>
      <c r="O151" s="94" t="s">
        <v>95</v>
      </c>
      <c r="P151" s="94" t="s">
        <v>430</v>
      </c>
      <c r="Q151" s="99">
        <v>8.3000000000000007</v>
      </c>
      <c r="R151" s="94" t="s">
        <v>467</v>
      </c>
      <c r="S151" s="94" t="s">
        <v>466</v>
      </c>
      <c r="T151" s="6" t="s">
        <v>24</v>
      </c>
      <c r="U151" s="99">
        <v>297</v>
      </c>
      <c r="V151" s="99">
        <v>20</v>
      </c>
      <c r="W151" s="100">
        <v>19.3</v>
      </c>
      <c r="X151" s="99"/>
      <c r="Y151" s="94" t="s">
        <v>195</v>
      </c>
      <c r="Z151" s="101">
        <v>2</v>
      </c>
      <c r="AA151" s="102"/>
    </row>
    <row r="152" spans="1:27" ht="21.95" customHeight="1" x14ac:dyDescent="0.2">
      <c r="A152" s="38" t="s">
        <v>145</v>
      </c>
      <c r="B152" s="94" t="s">
        <v>28</v>
      </c>
      <c r="C152" s="94" t="s">
        <v>120</v>
      </c>
      <c r="D152" s="94" t="s">
        <v>224</v>
      </c>
      <c r="E152" s="94" t="s">
        <v>468</v>
      </c>
      <c r="F152" s="21">
        <v>100248521</v>
      </c>
      <c r="G152" s="95" t="s">
        <v>204</v>
      </c>
      <c r="H152" s="4">
        <v>1008.42</v>
      </c>
      <c r="I152" s="96">
        <v>1029</v>
      </c>
      <c r="J152" s="97">
        <v>2.0000000000000018E-2</v>
      </c>
      <c r="K152" s="94" t="s">
        <v>469</v>
      </c>
      <c r="L152" s="98">
        <v>3</v>
      </c>
      <c r="M152" s="98">
        <v>256</v>
      </c>
      <c r="N152" s="94" t="s">
        <v>470</v>
      </c>
      <c r="O152" s="94" t="s">
        <v>95</v>
      </c>
      <c r="P152" s="94" t="s">
        <v>430</v>
      </c>
      <c r="Q152" s="99">
        <v>10.199999999999999</v>
      </c>
      <c r="R152" s="94" t="s">
        <v>471</v>
      </c>
      <c r="S152" s="94" t="s">
        <v>472</v>
      </c>
      <c r="T152" s="6" t="s">
        <v>24</v>
      </c>
      <c r="U152" s="99">
        <v>498</v>
      </c>
      <c r="V152" s="99">
        <v>20</v>
      </c>
      <c r="W152" s="100">
        <v>32.4</v>
      </c>
      <c r="X152" s="99"/>
      <c r="Y152" s="94" t="s">
        <v>434</v>
      </c>
      <c r="Z152" s="101">
        <v>2</v>
      </c>
      <c r="AA152" s="102"/>
    </row>
    <row r="153" spans="1:27" ht="21.95" customHeight="1" x14ac:dyDescent="0.2">
      <c r="A153" s="38" t="s">
        <v>145</v>
      </c>
      <c r="B153" s="94" t="s">
        <v>28</v>
      </c>
      <c r="C153" s="94" t="s">
        <v>120</v>
      </c>
      <c r="D153" s="94" t="s">
        <v>600</v>
      </c>
      <c r="E153" s="94" t="s">
        <v>474</v>
      </c>
      <c r="F153" s="21">
        <v>100250036</v>
      </c>
      <c r="G153" s="95" t="s">
        <v>475</v>
      </c>
      <c r="H153" s="4">
        <v>979.02</v>
      </c>
      <c r="I153" s="96">
        <v>999</v>
      </c>
      <c r="J153" s="97">
        <v>2.0000000000000018E-2</v>
      </c>
      <c r="K153" s="94" t="s">
        <v>476</v>
      </c>
      <c r="L153" s="98"/>
      <c r="M153" s="98">
        <v>64</v>
      </c>
      <c r="N153" s="94" t="s">
        <v>470</v>
      </c>
      <c r="O153" s="94" t="s">
        <v>95</v>
      </c>
      <c r="P153" s="94" t="s">
        <v>430</v>
      </c>
      <c r="Q153" s="99">
        <v>10.9</v>
      </c>
      <c r="R153" s="94" t="s">
        <v>465</v>
      </c>
      <c r="S153" s="94" t="s">
        <v>473</v>
      </c>
      <c r="T153" s="6" t="s">
        <v>24</v>
      </c>
      <c r="U153" s="99">
        <v>481</v>
      </c>
      <c r="V153" s="99">
        <v>20</v>
      </c>
      <c r="W153" s="100">
        <v>28.6</v>
      </c>
      <c r="X153" s="99"/>
      <c r="Y153" s="94" t="s">
        <v>195</v>
      </c>
      <c r="Z153" s="101">
        <v>2</v>
      </c>
      <c r="AA153" s="102"/>
    </row>
    <row r="154" spans="1:27" ht="21.95" customHeight="1" x14ac:dyDescent="0.2">
      <c r="A154" s="38" t="s">
        <v>145</v>
      </c>
      <c r="B154" s="94" t="s">
        <v>28</v>
      </c>
      <c r="C154" s="94" t="s">
        <v>120</v>
      </c>
      <c r="D154" s="94" t="s">
        <v>600</v>
      </c>
      <c r="E154" s="94" t="s">
        <v>474</v>
      </c>
      <c r="F154" s="21">
        <v>100250037</v>
      </c>
      <c r="G154" s="95" t="s">
        <v>477</v>
      </c>
      <c r="H154" s="4">
        <v>1224.02</v>
      </c>
      <c r="I154" s="96">
        <v>1249</v>
      </c>
      <c r="J154" s="97">
        <v>2.0000000000000018E-2</v>
      </c>
      <c r="K154" s="94" t="s">
        <v>476</v>
      </c>
      <c r="L154" s="98"/>
      <c r="M154" s="98">
        <v>256</v>
      </c>
      <c r="N154" s="94" t="s">
        <v>470</v>
      </c>
      <c r="O154" s="94" t="s">
        <v>95</v>
      </c>
      <c r="P154" s="94" t="s">
        <v>430</v>
      </c>
      <c r="Q154" s="99">
        <v>10.9</v>
      </c>
      <c r="R154" s="94" t="s">
        <v>465</v>
      </c>
      <c r="S154" s="94" t="s">
        <v>473</v>
      </c>
      <c r="T154" s="6" t="s">
        <v>24</v>
      </c>
      <c r="U154" s="99">
        <v>481</v>
      </c>
      <c r="V154" s="99">
        <v>20</v>
      </c>
      <c r="W154" s="100">
        <v>28.6</v>
      </c>
      <c r="X154" s="99"/>
      <c r="Y154" s="94" t="s">
        <v>195</v>
      </c>
      <c r="Z154" s="101">
        <v>2</v>
      </c>
      <c r="AA154" s="102"/>
    </row>
    <row r="155" spans="1:27" ht="21.95" customHeight="1" x14ac:dyDescent="0.2">
      <c r="A155" s="38" t="s">
        <v>145</v>
      </c>
      <c r="B155" s="94" t="s">
        <v>28</v>
      </c>
      <c r="C155" s="94" t="s">
        <v>120</v>
      </c>
      <c r="D155" s="94" t="s">
        <v>1053</v>
      </c>
      <c r="E155" s="94" t="s">
        <v>975</v>
      </c>
      <c r="F155" s="21">
        <v>100251723</v>
      </c>
      <c r="G155" s="95" t="s">
        <v>976</v>
      </c>
      <c r="H155" s="4">
        <v>2498.02</v>
      </c>
      <c r="I155" s="96">
        <v>2549</v>
      </c>
      <c r="J155" s="97">
        <v>0.02</v>
      </c>
      <c r="K155" s="94" t="s">
        <v>977</v>
      </c>
      <c r="L155" s="98"/>
      <c r="M155" s="98">
        <v>256</v>
      </c>
      <c r="N155" s="94" t="s">
        <v>978</v>
      </c>
      <c r="O155" s="94" t="s">
        <v>95</v>
      </c>
      <c r="P155" s="94" t="s">
        <v>979</v>
      </c>
      <c r="Q155" s="99">
        <v>13</v>
      </c>
      <c r="R155" s="94" t="s">
        <v>980</v>
      </c>
      <c r="S155" s="94" t="s">
        <v>981</v>
      </c>
      <c r="T155" s="6" t="s">
        <v>24</v>
      </c>
      <c r="U155" s="99">
        <v>579</v>
      </c>
      <c r="V155" s="99">
        <v>20</v>
      </c>
      <c r="W155" s="100"/>
      <c r="X155" s="99"/>
      <c r="Y155" s="94" t="s">
        <v>195</v>
      </c>
      <c r="Z155" s="101">
        <v>2</v>
      </c>
      <c r="AA155" s="102"/>
    </row>
    <row r="156" spans="1:27" ht="21.95" customHeight="1" x14ac:dyDescent="0.2">
      <c r="A156" s="38" t="s">
        <v>145</v>
      </c>
      <c r="B156" s="94" t="s">
        <v>28</v>
      </c>
      <c r="C156" s="94" t="s">
        <v>120</v>
      </c>
      <c r="D156" s="94" t="s">
        <v>1053</v>
      </c>
      <c r="E156" s="94" t="s">
        <v>975</v>
      </c>
      <c r="F156" s="21">
        <v>100251730</v>
      </c>
      <c r="G156" s="95" t="s">
        <v>982</v>
      </c>
      <c r="H156" s="4">
        <v>2841.02</v>
      </c>
      <c r="I156" s="96">
        <v>2899</v>
      </c>
      <c r="J156" s="97">
        <v>0.02</v>
      </c>
      <c r="K156" s="94" t="s">
        <v>977</v>
      </c>
      <c r="L156" s="98"/>
      <c r="M156" s="98">
        <v>512</v>
      </c>
      <c r="N156" s="94" t="s">
        <v>978</v>
      </c>
      <c r="O156" s="94" t="s">
        <v>95</v>
      </c>
      <c r="P156" s="94" t="s">
        <v>979</v>
      </c>
      <c r="Q156" s="99">
        <v>13</v>
      </c>
      <c r="R156" s="94" t="s">
        <v>980</v>
      </c>
      <c r="S156" s="94" t="s">
        <v>983</v>
      </c>
      <c r="T156" s="6" t="s">
        <v>24</v>
      </c>
      <c r="U156" s="99">
        <v>579</v>
      </c>
      <c r="V156" s="99">
        <v>20</v>
      </c>
      <c r="W156" s="100"/>
      <c r="X156" s="99"/>
      <c r="Y156" s="94" t="s">
        <v>195</v>
      </c>
      <c r="Z156" s="101">
        <v>2</v>
      </c>
      <c r="AA156" s="102"/>
    </row>
    <row r="157" spans="1:27" ht="21.95" customHeight="1" x14ac:dyDescent="0.2">
      <c r="A157" s="38" t="s">
        <v>145</v>
      </c>
      <c r="B157" s="94" t="s">
        <v>28</v>
      </c>
      <c r="C157" s="94" t="s">
        <v>120</v>
      </c>
      <c r="D157" s="94" t="s">
        <v>1053</v>
      </c>
      <c r="E157" s="94" t="s">
        <v>975</v>
      </c>
      <c r="F157" s="21">
        <v>100251737</v>
      </c>
      <c r="G157" s="95" t="s">
        <v>984</v>
      </c>
      <c r="H157" s="4">
        <v>3527.02</v>
      </c>
      <c r="I157" s="96">
        <v>3599</v>
      </c>
      <c r="J157" s="97">
        <v>0.02</v>
      </c>
      <c r="K157" s="94" t="s">
        <v>985</v>
      </c>
      <c r="L157" s="98"/>
      <c r="M157" s="98">
        <v>1000</v>
      </c>
      <c r="N157" s="94" t="s">
        <v>978</v>
      </c>
      <c r="O157" s="94" t="s">
        <v>95</v>
      </c>
      <c r="P157" s="94" t="s">
        <v>979</v>
      </c>
      <c r="Q157" s="99">
        <v>13</v>
      </c>
      <c r="R157" s="94" t="s">
        <v>980</v>
      </c>
      <c r="S157" s="94" t="s">
        <v>986</v>
      </c>
      <c r="T157" s="6" t="s">
        <v>24</v>
      </c>
      <c r="U157" s="99">
        <v>579</v>
      </c>
      <c r="V157" s="99">
        <v>20</v>
      </c>
      <c r="W157" s="100"/>
      <c r="X157" s="99"/>
      <c r="Y157" s="94" t="s">
        <v>195</v>
      </c>
      <c r="Z157" s="101">
        <v>2</v>
      </c>
      <c r="AA157" s="102"/>
    </row>
    <row r="158" spans="1:27" ht="21.95" customHeight="1" x14ac:dyDescent="0.2">
      <c r="A158" s="38" t="s">
        <v>145</v>
      </c>
      <c r="B158" s="94" t="s">
        <v>28</v>
      </c>
      <c r="C158" s="94" t="s">
        <v>120</v>
      </c>
      <c r="D158" s="94" t="s">
        <v>1053</v>
      </c>
      <c r="E158" s="94" t="s">
        <v>975</v>
      </c>
      <c r="F158" s="21">
        <v>100251744</v>
      </c>
      <c r="G158" s="95" t="s">
        <v>987</v>
      </c>
      <c r="H158" s="4">
        <v>4213.0199999999995</v>
      </c>
      <c r="I158" s="96">
        <v>4299</v>
      </c>
      <c r="J158" s="97">
        <v>0.02</v>
      </c>
      <c r="K158" s="94" t="s">
        <v>985</v>
      </c>
      <c r="L158" s="98"/>
      <c r="M158" s="98">
        <v>2000</v>
      </c>
      <c r="N158" s="94" t="s">
        <v>978</v>
      </c>
      <c r="O158" s="94" t="s">
        <v>95</v>
      </c>
      <c r="P158" s="94" t="s">
        <v>979</v>
      </c>
      <c r="Q158" s="99">
        <v>13</v>
      </c>
      <c r="R158" s="94" t="s">
        <v>980</v>
      </c>
      <c r="S158" s="94" t="s">
        <v>988</v>
      </c>
      <c r="T158" s="6" t="s">
        <v>24</v>
      </c>
      <c r="U158" s="99">
        <v>579</v>
      </c>
      <c r="V158" s="99">
        <v>20</v>
      </c>
      <c r="W158" s="100"/>
      <c r="X158" s="99"/>
      <c r="Y158" s="94" t="s">
        <v>195</v>
      </c>
      <c r="Z158" s="101">
        <v>2</v>
      </c>
      <c r="AA158" s="102"/>
    </row>
    <row r="159" spans="1:27" ht="21.95" customHeight="1" x14ac:dyDescent="0.2">
      <c r="A159" s="38" t="s">
        <v>145</v>
      </c>
      <c r="B159" s="94" t="s">
        <v>28</v>
      </c>
      <c r="C159" s="94" t="s">
        <v>120</v>
      </c>
      <c r="D159" s="94" t="s">
        <v>227</v>
      </c>
      <c r="E159" s="94" t="s">
        <v>989</v>
      </c>
      <c r="F159" s="21">
        <v>100251671</v>
      </c>
      <c r="G159" s="95" t="s">
        <v>990</v>
      </c>
      <c r="H159" s="4">
        <v>2008.02</v>
      </c>
      <c r="I159" s="96">
        <v>2049</v>
      </c>
      <c r="J159" s="97">
        <v>0.02</v>
      </c>
      <c r="K159" s="94" t="s">
        <v>977</v>
      </c>
      <c r="L159" s="98"/>
      <c r="M159" s="98">
        <v>256</v>
      </c>
      <c r="N159" s="94" t="s">
        <v>978</v>
      </c>
      <c r="O159" s="94" t="s">
        <v>95</v>
      </c>
      <c r="P159" s="94" t="s">
        <v>979</v>
      </c>
      <c r="Q159" s="99">
        <v>11</v>
      </c>
      <c r="R159" s="94" t="s">
        <v>980</v>
      </c>
      <c r="S159" s="94" t="s">
        <v>991</v>
      </c>
      <c r="T159" s="6" t="s">
        <v>24</v>
      </c>
      <c r="U159" s="99">
        <v>444</v>
      </c>
      <c r="V159" s="99">
        <v>20</v>
      </c>
      <c r="W159" s="100"/>
      <c r="X159" s="99"/>
      <c r="Y159" s="94" t="s">
        <v>195</v>
      </c>
      <c r="Z159" s="101">
        <v>2</v>
      </c>
      <c r="AA159" s="102"/>
    </row>
    <row r="160" spans="1:27" ht="21.95" customHeight="1" x14ac:dyDescent="0.2">
      <c r="A160" s="38" t="s">
        <v>145</v>
      </c>
      <c r="B160" s="94" t="s">
        <v>28</v>
      </c>
      <c r="C160" s="94" t="s">
        <v>120</v>
      </c>
      <c r="D160" s="94" t="s">
        <v>227</v>
      </c>
      <c r="E160" s="94" t="s">
        <v>989</v>
      </c>
      <c r="F160" s="21">
        <v>100251688</v>
      </c>
      <c r="G160" s="95" t="s">
        <v>992</v>
      </c>
      <c r="H160" s="4">
        <v>2351.02</v>
      </c>
      <c r="I160" s="96">
        <v>2399</v>
      </c>
      <c r="J160" s="97">
        <v>0.02</v>
      </c>
      <c r="K160" s="94" t="s">
        <v>977</v>
      </c>
      <c r="L160" s="98"/>
      <c r="M160" s="98">
        <v>512</v>
      </c>
      <c r="N160" s="94" t="s">
        <v>978</v>
      </c>
      <c r="O160" s="94" t="s">
        <v>95</v>
      </c>
      <c r="P160" s="94" t="s">
        <v>979</v>
      </c>
      <c r="Q160" s="99">
        <v>11</v>
      </c>
      <c r="R160" s="94" t="s">
        <v>980</v>
      </c>
      <c r="S160" s="94" t="s">
        <v>993</v>
      </c>
      <c r="T160" s="6" t="s">
        <v>24</v>
      </c>
      <c r="U160" s="99">
        <v>444</v>
      </c>
      <c r="V160" s="99">
        <v>20</v>
      </c>
      <c r="W160" s="100"/>
      <c r="X160" s="99"/>
      <c r="Y160" s="94" t="s">
        <v>195</v>
      </c>
      <c r="Z160" s="101">
        <v>2</v>
      </c>
      <c r="AA160" s="102"/>
    </row>
    <row r="161" spans="1:27" ht="21.95" customHeight="1" x14ac:dyDescent="0.2">
      <c r="A161" s="38" t="s">
        <v>145</v>
      </c>
      <c r="B161" s="94" t="s">
        <v>28</v>
      </c>
      <c r="C161" s="94" t="s">
        <v>120</v>
      </c>
      <c r="D161" s="94" t="s">
        <v>227</v>
      </c>
      <c r="E161" s="94" t="s">
        <v>989</v>
      </c>
      <c r="F161" s="21">
        <v>100251695</v>
      </c>
      <c r="G161" s="95" t="s">
        <v>994</v>
      </c>
      <c r="H161" s="4">
        <v>3037.02</v>
      </c>
      <c r="I161" s="96">
        <v>3099</v>
      </c>
      <c r="J161" s="97">
        <v>0.02</v>
      </c>
      <c r="K161" s="94" t="s">
        <v>985</v>
      </c>
      <c r="L161" s="98"/>
      <c r="M161" s="98">
        <v>1000</v>
      </c>
      <c r="N161" s="94" t="s">
        <v>978</v>
      </c>
      <c r="O161" s="94" t="s">
        <v>95</v>
      </c>
      <c r="P161" s="94" t="s">
        <v>979</v>
      </c>
      <c r="Q161" s="99">
        <v>11</v>
      </c>
      <c r="R161" s="94" t="s">
        <v>980</v>
      </c>
      <c r="S161" s="94" t="s">
        <v>995</v>
      </c>
      <c r="T161" s="6" t="s">
        <v>24</v>
      </c>
      <c r="U161" s="99">
        <v>444</v>
      </c>
      <c r="V161" s="99">
        <v>20</v>
      </c>
      <c r="W161" s="100"/>
      <c r="X161" s="99"/>
      <c r="Y161" s="94" t="s">
        <v>195</v>
      </c>
      <c r="Z161" s="101">
        <v>2</v>
      </c>
      <c r="AA161" s="102"/>
    </row>
    <row r="162" spans="1:27" ht="21.95" customHeight="1" x14ac:dyDescent="0.2">
      <c r="A162" s="38" t="s">
        <v>145</v>
      </c>
      <c r="B162" s="94" t="s">
        <v>28</v>
      </c>
      <c r="C162" s="94" t="s">
        <v>120</v>
      </c>
      <c r="D162" s="94" t="s">
        <v>227</v>
      </c>
      <c r="E162" s="94" t="s">
        <v>989</v>
      </c>
      <c r="F162" s="21">
        <v>100251702</v>
      </c>
      <c r="G162" s="95" t="s">
        <v>996</v>
      </c>
      <c r="H162" s="4">
        <v>3723.02</v>
      </c>
      <c r="I162" s="96">
        <v>3799</v>
      </c>
      <c r="J162" s="97">
        <v>0.02</v>
      </c>
      <c r="K162" s="94" t="s">
        <v>985</v>
      </c>
      <c r="L162" s="98"/>
      <c r="M162" s="98">
        <v>2000</v>
      </c>
      <c r="N162" s="94" t="s">
        <v>978</v>
      </c>
      <c r="O162" s="94" t="s">
        <v>95</v>
      </c>
      <c r="P162" s="94" t="s">
        <v>979</v>
      </c>
      <c r="Q162" s="99">
        <v>11</v>
      </c>
      <c r="R162" s="94" t="s">
        <v>980</v>
      </c>
      <c r="S162" s="94" t="s">
        <v>997</v>
      </c>
      <c r="T162" s="6" t="s">
        <v>24</v>
      </c>
      <c r="U162" s="99">
        <v>444</v>
      </c>
      <c r="V162" s="99">
        <v>20</v>
      </c>
      <c r="W162" s="100"/>
      <c r="X162" s="99"/>
      <c r="Y162" s="94" t="s">
        <v>195</v>
      </c>
      <c r="Z162" s="101">
        <v>2</v>
      </c>
      <c r="AA162" s="102"/>
    </row>
    <row r="163" spans="1:27" ht="21.95" customHeight="1" x14ac:dyDescent="0.2">
      <c r="A163" s="38" t="s">
        <v>145</v>
      </c>
      <c r="B163" s="94" t="s">
        <v>28</v>
      </c>
      <c r="C163" s="94" t="s">
        <v>120</v>
      </c>
      <c r="D163" s="94" t="s">
        <v>1051</v>
      </c>
      <c r="E163" s="94" t="s">
        <v>998</v>
      </c>
      <c r="F163" s="21">
        <v>100253751</v>
      </c>
      <c r="G163" s="95" t="s">
        <v>999</v>
      </c>
      <c r="H163" s="4">
        <v>1518.02</v>
      </c>
      <c r="I163" s="96">
        <v>1549</v>
      </c>
      <c r="J163" s="97">
        <v>0.02</v>
      </c>
      <c r="K163" s="94" t="s">
        <v>448</v>
      </c>
      <c r="L163" s="98"/>
      <c r="M163" s="98">
        <v>128</v>
      </c>
      <c r="N163" s="94" t="s">
        <v>1000</v>
      </c>
      <c r="O163" s="94" t="s">
        <v>95</v>
      </c>
      <c r="P163" s="94" t="s">
        <v>979</v>
      </c>
      <c r="Q163" s="99">
        <v>13</v>
      </c>
      <c r="R163" s="94" t="s">
        <v>1001</v>
      </c>
      <c r="S163" s="94" t="s">
        <v>1002</v>
      </c>
      <c r="T163" s="6" t="s">
        <v>24</v>
      </c>
      <c r="U163" s="99">
        <v>617</v>
      </c>
      <c r="V163" s="99">
        <v>20</v>
      </c>
      <c r="W163" s="100"/>
      <c r="X163" s="99"/>
      <c r="Y163" s="94" t="s">
        <v>195</v>
      </c>
      <c r="Z163" s="101">
        <v>2</v>
      </c>
      <c r="AA163" s="102"/>
    </row>
    <row r="164" spans="1:27" ht="21.95" customHeight="1" x14ac:dyDescent="0.2">
      <c r="A164" s="38" t="s">
        <v>145</v>
      </c>
      <c r="B164" s="94" t="s">
        <v>28</v>
      </c>
      <c r="C164" s="94" t="s">
        <v>120</v>
      </c>
      <c r="D164" s="94" t="s">
        <v>1051</v>
      </c>
      <c r="E164" s="94" t="s">
        <v>998</v>
      </c>
      <c r="F164" s="21">
        <v>100253644</v>
      </c>
      <c r="G164" s="95" t="s">
        <v>1003</v>
      </c>
      <c r="H164" s="4">
        <v>1694.42</v>
      </c>
      <c r="I164" s="96">
        <v>1729</v>
      </c>
      <c r="J164" s="97">
        <v>0.02</v>
      </c>
      <c r="K164" s="94" t="s">
        <v>448</v>
      </c>
      <c r="L164" s="98"/>
      <c r="M164" s="98">
        <v>256</v>
      </c>
      <c r="N164" s="94" t="s">
        <v>1000</v>
      </c>
      <c r="O164" s="94" t="s">
        <v>95</v>
      </c>
      <c r="P164" s="94" t="s">
        <v>979</v>
      </c>
      <c r="Q164" s="99">
        <v>13</v>
      </c>
      <c r="R164" s="94" t="s">
        <v>1001</v>
      </c>
      <c r="S164" s="94" t="s">
        <v>1002</v>
      </c>
      <c r="T164" s="6" t="s">
        <v>24</v>
      </c>
      <c r="U164" s="99">
        <v>617</v>
      </c>
      <c r="V164" s="99">
        <v>20</v>
      </c>
      <c r="W164" s="100"/>
      <c r="X164" s="99"/>
      <c r="Y164" s="94" t="s">
        <v>195</v>
      </c>
      <c r="Z164" s="101">
        <v>2</v>
      </c>
      <c r="AA164" s="102"/>
    </row>
    <row r="165" spans="1:27" ht="21.95" customHeight="1" x14ac:dyDescent="0.2">
      <c r="A165" s="38" t="s">
        <v>145</v>
      </c>
      <c r="B165" s="94" t="s">
        <v>28</v>
      </c>
      <c r="C165" s="94" t="s">
        <v>120</v>
      </c>
      <c r="D165" s="94" t="s">
        <v>1051</v>
      </c>
      <c r="E165" s="94" t="s">
        <v>998</v>
      </c>
      <c r="F165" s="21">
        <v>100253669</v>
      </c>
      <c r="G165" s="95" t="s">
        <v>1004</v>
      </c>
      <c r="H165" s="4">
        <v>2037.42</v>
      </c>
      <c r="I165" s="96">
        <v>2079</v>
      </c>
      <c r="J165" s="97">
        <v>0.02</v>
      </c>
      <c r="K165" s="94" t="s">
        <v>448</v>
      </c>
      <c r="L165" s="98"/>
      <c r="M165" s="98">
        <v>512</v>
      </c>
      <c r="N165" s="94" t="s">
        <v>1000</v>
      </c>
      <c r="O165" s="94" t="s">
        <v>95</v>
      </c>
      <c r="P165" s="94" t="s">
        <v>979</v>
      </c>
      <c r="Q165" s="99">
        <v>13</v>
      </c>
      <c r="R165" s="94" t="s">
        <v>1001</v>
      </c>
      <c r="S165" s="94" t="s">
        <v>1002</v>
      </c>
      <c r="T165" s="6" t="s">
        <v>24</v>
      </c>
      <c r="U165" s="99">
        <v>617</v>
      </c>
      <c r="V165" s="99">
        <v>20</v>
      </c>
      <c r="W165" s="100"/>
      <c r="X165" s="99"/>
      <c r="Y165" s="94" t="s">
        <v>195</v>
      </c>
      <c r="Z165" s="101">
        <v>2</v>
      </c>
      <c r="AA165" s="102"/>
    </row>
    <row r="166" spans="1:27" ht="21.95" customHeight="1" x14ac:dyDescent="0.2">
      <c r="A166" s="38" t="s">
        <v>145</v>
      </c>
      <c r="B166" s="94" t="s">
        <v>28</v>
      </c>
      <c r="C166" s="94" t="s">
        <v>120</v>
      </c>
      <c r="D166" s="94" t="s">
        <v>1051</v>
      </c>
      <c r="E166" s="94" t="s">
        <v>998</v>
      </c>
      <c r="F166" s="21">
        <v>100253717</v>
      </c>
      <c r="G166" s="95" t="s">
        <v>1005</v>
      </c>
      <c r="H166" s="4">
        <v>2380.42</v>
      </c>
      <c r="I166" s="96">
        <v>2429</v>
      </c>
      <c r="J166" s="97">
        <v>0.02</v>
      </c>
      <c r="K166" s="94" t="s">
        <v>448</v>
      </c>
      <c r="L166" s="98"/>
      <c r="M166" s="98">
        <v>1000</v>
      </c>
      <c r="N166" s="94" t="s">
        <v>1000</v>
      </c>
      <c r="O166" s="94" t="s">
        <v>95</v>
      </c>
      <c r="P166" s="94" t="s">
        <v>979</v>
      </c>
      <c r="Q166" s="99">
        <v>13</v>
      </c>
      <c r="R166" s="94" t="s">
        <v>1001</v>
      </c>
      <c r="S166" s="94" t="s">
        <v>1002</v>
      </c>
      <c r="T166" s="6" t="s">
        <v>24</v>
      </c>
      <c r="U166" s="99">
        <v>617</v>
      </c>
      <c r="V166" s="99">
        <v>20</v>
      </c>
      <c r="W166" s="100"/>
      <c r="X166" s="99"/>
      <c r="Y166" s="94" t="s">
        <v>195</v>
      </c>
      <c r="Z166" s="101">
        <v>2</v>
      </c>
      <c r="AA166" s="102"/>
    </row>
    <row r="167" spans="1:27" ht="21.95" customHeight="1" x14ac:dyDescent="0.2">
      <c r="A167" s="38" t="s">
        <v>145</v>
      </c>
      <c r="B167" s="94" t="s">
        <v>28</v>
      </c>
      <c r="C167" s="94" t="s">
        <v>120</v>
      </c>
      <c r="D167" s="94" t="s">
        <v>1052</v>
      </c>
      <c r="E167" s="94" t="s">
        <v>1006</v>
      </c>
      <c r="F167" s="21">
        <v>100251079</v>
      </c>
      <c r="G167" s="95" t="s">
        <v>1007</v>
      </c>
      <c r="H167" s="4">
        <v>1224.02</v>
      </c>
      <c r="I167" s="96">
        <v>1249</v>
      </c>
      <c r="J167" s="97">
        <v>1.02</v>
      </c>
      <c r="K167" s="94" t="s">
        <v>448</v>
      </c>
      <c r="L167" s="98"/>
      <c r="M167" s="98">
        <v>128</v>
      </c>
      <c r="N167" s="94" t="s">
        <v>1000</v>
      </c>
      <c r="O167" s="94" t="s">
        <v>95</v>
      </c>
      <c r="P167" s="94" t="s">
        <v>979</v>
      </c>
      <c r="Q167" s="99">
        <v>11</v>
      </c>
      <c r="R167" s="94" t="s">
        <v>1001</v>
      </c>
      <c r="S167" s="94" t="s">
        <v>1008</v>
      </c>
      <c r="T167" s="6" t="s">
        <v>24</v>
      </c>
      <c r="U167" s="99">
        <v>462</v>
      </c>
      <c r="V167" s="99">
        <v>20</v>
      </c>
      <c r="W167" s="100"/>
      <c r="X167" s="99"/>
      <c r="Y167" s="94" t="s">
        <v>195</v>
      </c>
      <c r="Z167" s="101">
        <v>2</v>
      </c>
      <c r="AA167" s="102"/>
    </row>
    <row r="168" spans="1:27" ht="21.95" customHeight="1" x14ac:dyDescent="0.2">
      <c r="A168" s="38" t="s">
        <v>145</v>
      </c>
      <c r="B168" s="94" t="s">
        <v>28</v>
      </c>
      <c r="C168" s="94" t="s">
        <v>120</v>
      </c>
      <c r="D168" s="94" t="s">
        <v>1052</v>
      </c>
      <c r="E168" s="94" t="s">
        <v>1006</v>
      </c>
      <c r="F168" s="21">
        <v>100251122</v>
      </c>
      <c r="G168" s="95" t="s">
        <v>1009</v>
      </c>
      <c r="H168" s="4">
        <v>1400.42</v>
      </c>
      <c r="I168" s="96">
        <v>1429</v>
      </c>
      <c r="J168" s="97">
        <v>2.02</v>
      </c>
      <c r="K168" s="94" t="s">
        <v>448</v>
      </c>
      <c r="L168" s="98"/>
      <c r="M168" s="98">
        <v>256</v>
      </c>
      <c r="N168" s="94" t="s">
        <v>1000</v>
      </c>
      <c r="O168" s="94" t="s">
        <v>95</v>
      </c>
      <c r="P168" s="94" t="s">
        <v>979</v>
      </c>
      <c r="Q168" s="99">
        <v>11</v>
      </c>
      <c r="R168" s="94" t="s">
        <v>1001</v>
      </c>
      <c r="S168" s="94" t="s">
        <v>1008</v>
      </c>
      <c r="T168" s="6" t="s">
        <v>24</v>
      </c>
      <c r="U168" s="99">
        <v>462</v>
      </c>
      <c r="V168" s="99">
        <v>20</v>
      </c>
      <c r="W168" s="100"/>
      <c r="X168" s="99"/>
      <c r="Y168" s="94" t="s">
        <v>195</v>
      </c>
      <c r="Z168" s="101">
        <v>2</v>
      </c>
      <c r="AA168" s="102"/>
    </row>
    <row r="169" spans="1:27" ht="21.95" customHeight="1" x14ac:dyDescent="0.2">
      <c r="A169" s="38" t="s">
        <v>145</v>
      </c>
      <c r="B169" s="94" t="s">
        <v>28</v>
      </c>
      <c r="C169" s="94" t="s">
        <v>120</v>
      </c>
      <c r="D169" s="94" t="s">
        <v>1052</v>
      </c>
      <c r="E169" s="94" t="s">
        <v>1006</v>
      </c>
      <c r="F169" s="21">
        <v>100251144</v>
      </c>
      <c r="G169" s="95" t="s">
        <v>1010</v>
      </c>
      <c r="H169" s="4">
        <v>1743.42</v>
      </c>
      <c r="I169" s="96">
        <v>1779</v>
      </c>
      <c r="J169" s="97">
        <v>3.02</v>
      </c>
      <c r="K169" s="94" t="s">
        <v>448</v>
      </c>
      <c r="L169" s="98"/>
      <c r="M169" s="98">
        <v>512</v>
      </c>
      <c r="N169" s="94" t="s">
        <v>1000</v>
      </c>
      <c r="O169" s="94" t="s">
        <v>95</v>
      </c>
      <c r="P169" s="94" t="s">
        <v>979</v>
      </c>
      <c r="Q169" s="99">
        <v>11</v>
      </c>
      <c r="R169" s="94" t="s">
        <v>1001</v>
      </c>
      <c r="S169" s="94" t="s">
        <v>1008</v>
      </c>
      <c r="T169" s="6" t="s">
        <v>24</v>
      </c>
      <c r="U169" s="99">
        <v>462</v>
      </c>
      <c r="V169" s="99">
        <v>20</v>
      </c>
      <c r="W169" s="100"/>
      <c r="X169" s="99"/>
      <c r="Y169" s="94" t="s">
        <v>195</v>
      </c>
      <c r="Z169" s="101">
        <v>2</v>
      </c>
      <c r="AA169" s="102"/>
    </row>
    <row r="170" spans="1:27" ht="21.95" customHeight="1" x14ac:dyDescent="0.2">
      <c r="A170" s="38" t="s">
        <v>145</v>
      </c>
      <c r="B170" s="94" t="s">
        <v>28</v>
      </c>
      <c r="C170" s="94" t="s">
        <v>120</v>
      </c>
      <c r="D170" s="94" t="s">
        <v>1052</v>
      </c>
      <c r="E170" s="94" t="s">
        <v>1006</v>
      </c>
      <c r="F170" s="21">
        <v>100253616</v>
      </c>
      <c r="G170" s="95" t="s">
        <v>1011</v>
      </c>
      <c r="H170" s="4">
        <v>2086.42</v>
      </c>
      <c r="I170" s="96">
        <v>2129</v>
      </c>
      <c r="J170" s="97">
        <v>4.0199999999999996</v>
      </c>
      <c r="K170" s="94" t="s">
        <v>448</v>
      </c>
      <c r="L170" s="98"/>
      <c r="M170" s="98">
        <v>1000</v>
      </c>
      <c r="N170" s="94" t="s">
        <v>1000</v>
      </c>
      <c r="O170" s="94" t="s">
        <v>95</v>
      </c>
      <c r="P170" s="94" t="s">
        <v>979</v>
      </c>
      <c r="Q170" s="99">
        <v>11</v>
      </c>
      <c r="R170" s="94" t="s">
        <v>1001</v>
      </c>
      <c r="S170" s="94" t="s">
        <v>1008</v>
      </c>
      <c r="T170" s="6" t="s">
        <v>24</v>
      </c>
      <c r="U170" s="99">
        <v>462</v>
      </c>
      <c r="V170" s="99">
        <v>20</v>
      </c>
      <c r="W170" s="100"/>
      <c r="X170" s="99"/>
      <c r="Y170" s="94" t="s">
        <v>195</v>
      </c>
      <c r="Z170" s="101">
        <v>2</v>
      </c>
      <c r="AA170" s="102"/>
    </row>
    <row r="171" spans="1:27" ht="21.95" customHeight="1" x14ac:dyDescent="0.2">
      <c r="A171" s="38" t="s">
        <v>145</v>
      </c>
      <c r="B171" s="94" t="s">
        <v>28</v>
      </c>
      <c r="C171" s="94" t="s">
        <v>121</v>
      </c>
      <c r="D171" s="94" t="s">
        <v>832</v>
      </c>
      <c r="E171" s="94" t="s">
        <v>819</v>
      </c>
      <c r="F171" s="21">
        <v>100252402</v>
      </c>
      <c r="G171" s="95" t="s">
        <v>820</v>
      </c>
      <c r="H171" s="4">
        <v>1487.04</v>
      </c>
      <c r="I171" s="96">
        <v>1549</v>
      </c>
      <c r="J171" s="97">
        <v>4.0000000000000036E-2</v>
      </c>
      <c r="K171" s="94" t="s">
        <v>448</v>
      </c>
      <c r="L171" s="98">
        <v>8</v>
      </c>
      <c r="M171" s="98">
        <v>128</v>
      </c>
      <c r="N171" s="94" t="s">
        <v>737</v>
      </c>
      <c r="O171" s="94" t="s">
        <v>446</v>
      </c>
      <c r="P171" s="94" t="s">
        <v>461</v>
      </c>
      <c r="Q171" s="99">
        <v>11</v>
      </c>
      <c r="R171" s="94" t="s">
        <v>449</v>
      </c>
      <c r="S171" s="94" t="s">
        <v>821</v>
      </c>
      <c r="T171" s="6" t="s">
        <v>24</v>
      </c>
      <c r="U171" s="99">
        <v>498</v>
      </c>
      <c r="V171" s="99" t="s">
        <v>431</v>
      </c>
      <c r="W171" s="100"/>
      <c r="X171" s="99"/>
      <c r="Y171" s="94" t="s">
        <v>195</v>
      </c>
      <c r="Z171" s="101">
        <v>2</v>
      </c>
      <c r="AA171" s="102"/>
    </row>
    <row r="172" spans="1:27" ht="21.95" customHeight="1" x14ac:dyDescent="0.2">
      <c r="A172" s="38" t="s">
        <v>145</v>
      </c>
      <c r="B172" s="94" t="s">
        <v>28</v>
      </c>
      <c r="C172" s="94" t="s">
        <v>121</v>
      </c>
      <c r="D172" s="94" t="s">
        <v>832</v>
      </c>
      <c r="E172" s="94" t="s">
        <v>819</v>
      </c>
      <c r="F172" s="21">
        <v>100252324</v>
      </c>
      <c r="G172" s="95" t="s">
        <v>822</v>
      </c>
      <c r="H172" s="4">
        <v>1679.04</v>
      </c>
      <c r="I172" s="96">
        <v>1749</v>
      </c>
      <c r="J172" s="97">
        <v>4.0000000000000036E-2</v>
      </c>
      <c r="K172" s="94" t="s">
        <v>448</v>
      </c>
      <c r="L172" s="98">
        <v>8</v>
      </c>
      <c r="M172" s="98">
        <v>256</v>
      </c>
      <c r="N172" s="94" t="s">
        <v>737</v>
      </c>
      <c r="O172" s="94" t="s">
        <v>446</v>
      </c>
      <c r="P172" s="94" t="s">
        <v>461</v>
      </c>
      <c r="Q172" s="99">
        <v>11</v>
      </c>
      <c r="R172" s="94" t="s">
        <v>449</v>
      </c>
      <c r="S172" s="94" t="s">
        <v>821</v>
      </c>
      <c r="T172" s="6" t="s">
        <v>24</v>
      </c>
      <c r="U172" s="99">
        <v>498</v>
      </c>
      <c r="V172" s="99" t="s">
        <v>431</v>
      </c>
      <c r="W172" s="100"/>
      <c r="X172" s="99"/>
      <c r="Y172" s="94" t="s">
        <v>195</v>
      </c>
      <c r="Z172" s="101">
        <v>2</v>
      </c>
      <c r="AA172" s="102"/>
    </row>
    <row r="173" spans="1:27" ht="21.95" customHeight="1" x14ac:dyDescent="0.2">
      <c r="A173" s="38" t="s">
        <v>145</v>
      </c>
      <c r="B173" s="94" t="s">
        <v>28</v>
      </c>
      <c r="C173" s="94" t="s">
        <v>121</v>
      </c>
      <c r="D173" s="94" t="s">
        <v>834</v>
      </c>
      <c r="E173" s="94" t="s">
        <v>823</v>
      </c>
      <c r="F173" s="21">
        <v>100252370</v>
      </c>
      <c r="G173" s="95" t="s">
        <v>824</v>
      </c>
      <c r="H173" s="4">
        <v>1871.04</v>
      </c>
      <c r="I173" s="96">
        <v>1949</v>
      </c>
      <c r="J173" s="97">
        <v>4.0000000000000036E-2</v>
      </c>
      <c r="K173" s="94" t="s">
        <v>448</v>
      </c>
      <c r="L173" s="98">
        <v>12</v>
      </c>
      <c r="M173" s="98">
        <v>256</v>
      </c>
      <c r="N173" s="94" t="s">
        <v>737</v>
      </c>
      <c r="O173" s="94" t="s">
        <v>446</v>
      </c>
      <c r="P173" s="94" t="s">
        <v>461</v>
      </c>
      <c r="Q173" s="99">
        <v>12.4</v>
      </c>
      <c r="R173" s="94" t="s">
        <v>449</v>
      </c>
      <c r="S173" s="94" t="s">
        <v>825</v>
      </c>
      <c r="T173" s="6" t="s">
        <v>24</v>
      </c>
      <c r="U173" s="99">
        <v>586</v>
      </c>
      <c r="V173" s="99" t="s">
        <v>431</v>
      </c>
      <c r="W173" s="100"/>
      <c r="X173" s="99"/>
      <c r="Y173" s="94" t="s">
        <v>195</v>
      </c>
      <c r="Z173" s="101">
        <v>2</v>
      </c>
      <c r="AA173" s="102"/>
    </row>
    <row r="174" spans="1:27" ht="21.95" customHeight="1" x14ac:dyDescent="0.2">
      <c r="A174" s="38" t="s">
        <v>145</v>
      </c>
      <c r="B174" s="94" t="s">
        <v>28</v>
      </c>
      <c r="C174" s="94" t="s">
        <v>121</v>
      </c>
      <c r="D174" s="94" t="s">
        <v>834</v>
      </c>
      <c r="E174" s="94" t="s">
        <v>823</v>
      </c>
      <c r="F174" s="21">
        <v>100252340</v>
      </c>
      <c r="G174" s="95" t="s">
        <v>826</v>
      </c>
      <c r="H174" s="4">
        <v>2063.04</v>
      </c>
      <c r="I174" s="96">
        <v>2149</v>
      </c>
      <c r="J174" s="97">
        <v>4.0000000000000036E-2</v>
      </c>
      <c r="K174" s="94" t="s">
        <v>448</v>
      </c>
      <c r="L174" s="98">
        <v>12</v>
      </c>
      <c r="M174" s="98">
        <v>512</v>
      </c>
      <c r="N174" s="94" t="s">
        <v>737</v>
      </c>
      <c r="O174" s="94" t="s">
        <v>446</v>
      </c>
      <c r="P174" s="94" t="s">
        <v>461</v>
      </c>
      <c r="Q174" s="99">
        <v>12.4</v>
      </c>
      <c r="R174" s="94" t="s">
        <v>449</v>
      </c>
      <c r="S174" s="94" t="s">
        <v>825</v>
      </c>
      <c r="T174" s="6" t="s">
        <v>24</v>
      </c>
      <c r="U174" s="99">
        <v>586</v>
      </c>
      <c r="V174" s="99" t="s">
        <v>431</v>
      </c>
      <c r="W174" s="100"/>
      <c r="X174" s="99"/>
      <c r="Y174" s="94" t="s">
        <v>195</v>
      </c>
      <c r="Z174" s="101">
        <v>2</v>
      </c>
      <c r="AA174" s="102"/>
    </row>
    <row r="175" spans="1:27" ht="21.95" customHeight="1" x14ac:dyDescent="0.2">
      <c r="A175" s="38" t="s">
        <v>145</v>
      </c>
      <c r="B175" s="94" t="s">
        <v>28</v>
      </c>
      <c r="C175" s="94" t="s">
        <v>121</v>
      </c>
      <c r="D175" s="94" t="s">
        <v>833</v>
      </c>
      <c r="E175" s="94" t="s">
        <v>827</v>
      </c>
      <c r="F175" s="21">
        <v>100252374</v>
      </c>
      <c r="G175" s="95" t="s">
        <v>828</v>
      </c>
      <c r="H175" s="4">
        <v>2159.04</v>
      </c>
      <c r="I175" s="96">
        <v>2249</v>
      </c>
      <c r="J175" s="97">
        <v>4.0000000000000036E-2</v>
      </c>
      <c r="K175" s="94" t="s">
        <v>448</v>
      </c>
      <c r="L175" s="98">
        <v>12</v>
      </c>
      <c r="M175" s="98">
        <v>256</v>
      </c>
      <c r="N175" s="94" t="s">
        <v>737</v>
      </c>
      <c r="O175" s="94" t="s">
        <v>446</v>
      </c>
      <c r="P175" s="94" t="s">
        <v>461</v>
      </c>
      <c r="Q175" s="99">
        <v>14.6</v>
      </c>
      <c r="R175" s="94" t="s">
        <v>449</v>
      </c>
      <c r="S175" s="94" t="s">
        <v>829</v>
      </c>
      <c r="T175" s="6" t="s">
        <v>24</v>
      </c>
      <c r="U175" s="99">
        <v>732</v>
      </c>
      <c r="V175" s="99" t="s">
        <v>431</v>
      </c>
      <c r="W175" s="100"/>
      <c r="X175" s="99"/>
      <c r="Y175" s="94" t="s">
        <v>195</v>
      </c>
      <c r="Z175" s="101">
        <v>2</v>
      </c>
      <c r="AA175" s="102"/>
    </row>
    <row r="176" spans="1:27" ht="21.95" customHeight="1" x14ac:dyDescent="0.2">
      <c r="A176" s="38" t="s">
        <v>145</v>
      </c>
      <c r="B176" s="94" t="s">
        <v>28</v>
      </c>
      <c r="C176" s="94" t="s">
        <v>121</v>
      </c>
      <c r="D176" s="94" t="s">
        <v>833</v>
      </c>
      <c r="E176" s="94" t="s">
        <v>827</v>
      </c>
      <c r="F176" s="21">
        <v>100252344</v>
      </c>
      <c r="G176" s="95" t="s">
        <v>830</v>
      </c>
      <c r="H176" s="4">
        <v>2351.04</v>
      </c>
      <c r="I176" s="96">
        <v>2449</v>
      </c>
      <c r="J176" s="97">
        <v>4.0000000000000036E-2</v>
      </c>
      <c r="K176" s="94" t="s">
        <v>448</v>
      </c>
      <c r="L176" s="98">
        <v>12</v>
      </c>
      <c r="M176" s="98">
        <v>512</v>
      </c>
      <c r="N176" s="94" t="s">
        <v>737</v>
      </c>
      <c r="O176" s="94" t="s">
        <v>446</v>
      </c>
      <c r="P176" s="94" t="s">
        <v>461</v>
      </c>
      <c r="Q176" s="99">
        <v>14.6</v>
      </c>
      <c r="R176" s="94" t="s">
        <v>449</v>
      </c>
      <c r="S176" s="94" t="s">
        <v>829</v>
      </c>
      <c r="T176" s="6" t="s">
        <v>24</v>
      </c>
      <c r="U176" s="99">
        <v>732</v>
      </c>
      <c r="V176" s="99" t="s">
        <v>431</v>
      </c>
      <c r="W176" s="100"/>
      <c r="X176" s="99"/>
      <c r="Y176" s="94" t="s">
        <v>195</v>
      </c>
      <c r="Z176" s="101">
        <v>2</v>
      </c>
      <c r="AA176" s="102" t="s">
        <v>935</v>
      </c>
    </row>
    <row r="177" spans="1:27" ht="21.95" customHeight="1" x14ac:dyDescent="0.2">
      <c r="A177" s="38" t="s">
        <v>145</v>
      </c>
      <c r="B177" s="94" t="s">
        <v>28</v>
      </c>
      <c r="C177" s="94" t="s">
        <v>121</v>
      </c>
      <c r="D177" s="94" t="s">
        <v>833</v>
      </c>
      <c r="E177" s="94" t="s">
        <v>827</v>
      </c>
      <c r="F177" s="21">
        <v>100252348</v>
      </c>
      <c r="G177" s="95" t="s">
        <v>831</v>
      </c>
      <c r="H177" s="4">
        <v>2831.04</v>
      </c>
      <c r="I177" s="96">
        <v>2949</v>
      </c>
      <c r="J177" s="97">
        <v>4.0000000000000036E-2</v>
      </c>
      <c r="K177" s="94" t="s">
        <v>448</v>
      </c>
      <c r="L177" s="98">
        <v>12</v>
      </c>
      <c r="M177" s="98">
        <v>1000</v>
      </c>
      <c r="N177" s="94" t="s">
        <v>737</v>
      </c>
      <c r="O177" s="94" t="s">
        <v>446</v>
      </c>
      <c r="P177" s="94" t="s">
        <v>461</v>
      </c>
      <c r="Q177" s="99">
        <v>14.6</v>
      </c>
      <c r="R177" s="94" t="s">
        <v>449</v>
      </c>
      <c r="S177" s="94" t="s">
        <v>829</v>
      </c>
      <c r="T177" s="6" t="s">
        <v>24</v>
      </c>
      <c r="U177" s="99">
        <v>732</v>
      </c>
      <c r="V177" s="99" t="s">
        <v>431</v>
      </c>
      <c r="W177" s="100"/>
      <c r="X177" s="99"/>
      <c r="Y177" s="94" t="s">
        <v>195</v>
      </c>
      <c r="Z177" s="101">
        <v>2</v>
      </c>
      <c r="AA177" s="102"/>
    </row>
    <row r="178" spans="1:27" ht="21.95" customHeight="1" x14ac:dyDescent="0.2">
      <c r="A178" s="38" t="s">
        <v>145</v>
      </c>
      <c r="B178" s="94" t="s">
        <v>28</v>
      </c>
      <c r="C178" s="94" t="s">
        <v>121</v>
      </c>
      <c r="D178" s="94" t="s">
        <v>1047</v>
      </c>
      <c r="E178" s="94"/>
      <c r="F178" s="21">
        <v>100252708</v>
      </c>
      <c r="G178" s="95" t="s">
        <v>1012</v>
      </c>
      <c r="H178" s="4">
        <v>507.84</v>
      </c>
      <c r="I178" s="96">
        <v>529</v>
      </c>
      <c r="J178" s="97">
        <v>4.0000000000000036E-2</v>
      </c>
      <c r="K178" s="94" t="s">
        <v>459</v>
      </c>
      <c r="L178" s="98">
        <v>8</v>
      </c>
      <c r="M178" s="98">
        <v>64</v>
      </c>
      <c r="N178" s="94" t="s">
        <v>859</v>
      </c>
      <c r="O178" s="94" t="s">
        <v>446</v>
      </c>
      <c r="P178" s="94" t="s">
        <v>461</v>
      </c>
      <c r="Q178" s="99">
        <v>11</v>
      </c>
      <c r="R178" s="94" t="s">
        <v>482</v>
      </c>
      <c r="S178" s="94" t="s">
        <v>869</v>
      </c>
      <c r="T178" s="6" t="s">
        <v>24</v>
      </c>
      <c r="U178" s="99">
        <v>480</v>
      </c>
      <c r="V178" s="99" t="s">
        <v>501</v>
      </c>
      <c r="W178" s="100"/>
      <c r="X178" s="99"/>
      <c r="Y178" s="94" t="s">
        <v>195</v>
      </c>
      <c r="Z178" s="101">
        <v>2</v>
      </c>
      <c r="AA178" s="102"/>
    </row>
    <row r="179" spans="1:27" ht="21.95" customHeight="1" x14ac:dyDescent="0.2">
      <c r="A179" s="38" t="s">
        <v>145</v>
      </c>
      <c r="B179" s="94" t="s">
        <v>28</v>
      </c>
      <c r="C179" s="94" t="s">
        <v>121</v>
      </c>
      <c r="D179" s="94" t="s">
        <v>1048</v>
      </c>
      <c r="E179" s="94" t="s">
        <v>1013</v>
      </c>
      <c r="F179" s="21">
        <v>100252713</v>
      </c>
      <c r="G179" s="95" t="s">
        <v>1014</v>
      </c>
      <c r="H179" s="4">
        <v>911.04</v>
      </c>
      <c r="I179" s="96">
        <v>949</v>
      </c>
      <c r="J179" s="97">
        <v>4.0000000000000036E-2</v>
      </c>
      <c r="K179" s="94" t="s">
        <v>445</v>
      </c>
      <c r="L179" s="98">
        <v>6</v>
      </c>
      <c r="M179" s="98">
        <v>128</v>
      </c>
      <c r="N179" s="94" t="s">
        <v>1015</v>
      </c>
      <c r="O179" s="94" t="s">
        <v>446</v>
      </c>
      <c r="P179" s="94" t="s">
        <v>461</v>
      </c>
      <c r="Q179" s="99">
        <v>10.9</v>
      </c>
      <c r="R179" s="94" t="s">
        <v>482</v>
      </c>
      <c r="S179" s="94" t="s">
        <v>1016</v>
      </c>
      <c r="T179" s="6" t="s">
        <v>24</v>
      </c>
      <c r="U179" s="99">
        <v>524</v>
      </c>
      <c r="V179" s="99" t="s">
        <v>431</v>
      </c>
      <c r="W179" s="100"/>
      <c r="X179" s="99"/>
      <c r="Y179" s="94" t="s">
        <v>195</v>
      </c>
      <c r="Z179" s="101">
        <v>2</v>
      </c>
      <c r="AA179" s="102"/>
    </row>
    <row r="180" spans="1:27" ht="21.95" customHeight="1" x14ac:dyDescent="0.2">
      <c r="A180" s="38" t="s">
        <v>145</v>
      </c>
      <c r="B180" s="94" t="s">
        <v>28</v>
      </c>
      <c r="C180" s="94" t="s">
        <v>121</v>
      </c>
      <c r="D180" s="94" t="s">
        <v>1049</v>
      </c>
      <c r="E180" s="94"/>
      <c r="F180" s="21">
        <v>100253557</v>
      </c>
      <c r="G180" s="95" t="s">
        <v>1017</v>
      </c>
      <c r="H180" s="4">
        <v>899</v>
      </c>
      <c r="I180" s="96">
        <v>1049</v>
      </c>
      <c r="J180" s="97">
        <v>0.04</v>
      </c>
      <c r="K180" s="94" t="s">
        <v>445</v>
      </c>
      <c r="L180" s="98">
        <v>6</v>
      </c>
      <c r="M180" s="98">
        <v>128</v>
      </c>
      <c r="N180" s="94"/>
      <c r="O180" s="94" t="s">
        <v>446</v>
      </c>
      <c r="P180" s="94" t="s">
        <v>862</v>
      </c>
      <c r="Q180" s="99">
        <v>8</v>
      </c>
      <c r="R180" s="94" t="s">
        <v>482</v>
      </c>
      <c r="S180" s="94" t="s">
        <v>1018</v>
      </c>
      <c r="T180" s="6" t="s">
        <v>40</v>
      </c>
      <c r="U180" s="99">
        <v>433</v>
      </c>
      <c r="V180" s="99" t="s">
        <v>431</v>
      </c>
      <c r="W180" s="100"/>
      <c r="X180" s="99"/>
      <c r="Y180" s="94" t="s">
        <v>195</v>
      </c>
      <c r="Z180" s="101">
        <v>2</v>
      </c>
      <c r="AA180" s="102"/>
    </row>
    <row r="181" spans="1:27" ht="21.95" customHeight="1" x14ac:dyDescent="0.2">
      <c r="A181" s="38" t="s">
        <v>145</v>
      </c>
      <c r="B181" s="94" t="s">
        <v>28</v>
      </c>
      <c r="C181" s="94" t="s">
        <v>121</v>
      </c>
      <c r="D181" s="94" t="s">
        <v>577</v>
      </c>
      <c r="E181" s="94"/>
      <c r="F181" s="21" t="s">
        <v>483</v>
      </c>
      <c r="G181" s="95" t="s">
        <v>205</v>
      </c>
      <c r="H181" s="4">
        <v>1151.04</v>
      </c>
      <c r="I181" s="96">
        <v>1199</v>
      </c>
      <c r="J181" s="97">
        <v>4.0000000000000036E-2</v>
      </c>
      <c r="K181" s="94" t="s">
        <v>445</v>
      </c>
      <c r="L181" s="98">
        <v>4</v>
      </c>
      <c r="M181" s="98">
        <v>64</v>
      </c>
      <c r="N181" s="94" t="s">
        <v>456</v>
      </c>
      <c r="O181" s="94" t="s">
        <v>446</v>
      </c>
      <c r="P181" s="94" t="s">
        <v>447</v>
      </c>
      <c r="Q181" s="99">
        <v>10.1</v>
      </c>
      <c r="R181" s="94" t="s">
        <v>454</v>
      </c>
      <c r="S181" s="94" t="s">
        <v>481</v>
      </c>
      <c r="T181" s="6" t="s">
        <v>40</v>
      </c>
      <c r="U181" s="99">
        <v>674</v>
      </c>
      <c r="V181" s="99" t="s">
        <v>431</v>
      </c>
      <c r="W181" s="100"/>
      <c r="X181" s="99"/>
      <c r="Y181" s="94" t="s">
        <v>195</v>
      </c>
      <c r="Z181" s="101">
        <v>2</v>
      </c>
      <c r="AA181" s="102"/>
    </row>
    <row r="182" spans="1:27" ht="21.95" customHeight="1" x14ac:dyDescent="0.2">
      <c r="A182" s="38" t="s">
        <v>145</v>
      </c>
      <c r="B182" s="94" t="s">
        <v>206</v>
      </c>
      <c r="C182" s="94" t="s">
        <v>207</v>
      </c>
      <c r="D182" s="94" t="s">
        <v>1050</v>
      </c>
      <c r="E182" s="94" t="s">
        <v>1019</v>
      </c>
      <c r="F182" s="21">
        <v>100253500</v>
      </c>
      <c r="G182" s="95" t="s">
        <v>1020</v>
      </c>
      <c r="H182" s="4">
        <v>303.05</v>
      </c>
      <c r="I182" s="96">
        <v>319</v>
      </c>
      <c r="J182" s="97">
        <v>0.05</v>
      </c>
      <c r="K182" s="94" t="s">
        <v>1021</v>
      </c>
      <c r="L182" s="98"/>
      <c r="M182" s="98"/>
      <c r="N182" s="94"/>
      <c r="O182" s="94"/>
      <c r="P182" s="94"/>
      <c r="Q182" s="99">
        <v>2.4</v>
      </c>
      <c r="R182" s="94" t="s">
        <v>487</v>
      </c>
      <c r="S182" s="94" t="s">
        <v>102</v>
      </c>
      <c r="T182" s="6" t="s">
        <v>24</v>
      </c>
      <c r="U182" s="99">
        <v>240</v>
      </c>
      <c r="V182" s="99" t="s">
        <v>431</v>
      </c>
      <c r="W182" s="100"/>
      <c r="X182" s="99"/>
      <c r="Y182" s="94" t="s">
        <v>195</v>
      </c>
      <c r="Z182" s="101">
        <v>2</v>
      </c>
      <c r="AA182" s="102"/>
    </row>
    <row r="183" spans="1:27" ht="21.95" customHeight="1" x14ac:dyDescent="0.2">
      <c r="A183" s="38" t="s">
        <v>145</v>
      </c>
      <c r="B183" s="94" t="s">
        <v>206</v>
      </c>
      <c r="C183" s="94" t="s">
        <v>208</v>
      </c>
      <c r="D183" s="94" t="s">
        <v>604</v>
      </c>
      <c r="E183" s="94" t="s">
        <v>484</v>
      </c>
      <c r="F183" s="21">
        <v>100249025</v>
      </c>
      <c r="G183" s="95" t="s">
        <v>209</v>
      </c>
      <c r="H183" s="4">
        <v>527.04</v>
      </c>
      <c r="I183" s="96">
        <v>549</v>
      </c>
      <c r="J183" s="97">
        <v>4.0000000000000036E-2</v>
      </c>
      <c r="K183" s="94" t="s">
        <v>485</v>
      </c>
      <c r="L183" s="98" t="s">
        <v>102</v>
      </c>
      <c r="M183" s="98">
        <v>0</v>
      </c>
      <c r="N183" s="94" t="s">
        <v>102</v>
      </c>
      <c r="O183" s="94" t="s">
        <v>102</v>
      </c>
      <c r="P183" s="94" t="s">
        <v>486</v>
      </c>
      <c r="Q183" s="99">
        <v>2.4</v>
      </c>
      <c r="R183" s="94" t="s">
        <v>487</v>
      </c>
      <c r="S183" s="94" t="s">
        <v>102</v>
      </c>
      <c r="T183" s="6" t="s">
        <v>24</v>
      </c>
      <c r="U183" s="99">
        <v>252</v>
      </c>
      <c r="V183" s="99" t="s">
        <v>431</v>
      </c>
      <c r="W183" s="100"/>
      <c r="X183" s="99"/>
      <c r="Y183" s="94" t="s">
        <v>195</v>
      </c>
      <c r="Z183" s="101">
        <v>2</v>
      </c>
      <c r="AA183" s="102"/>
    </row>
    <row r="184" spans="1:27" ht="21.95" customHeight="1" x14ac:dyDescent="0.2">
      <c r="A184" s="38" t="s">
        <v>145</v>
      </c>
      <c r="B184" s="94" t="s">
        <v>206</v>
      </c>
      <c r="C184" s="94" t="s">
        <v>208</v>
      </c>
      <c r="D184" s="94" t="s">
        <v>605</v>
      </c>
      <c r="E184" s="94" t="s">
        <v>488</v>
      </c>
      <c r="F184" s="21">
        <v>100249042</v>
      </c>
      <c r="G184" s="95" t="s">
        <v>210</v>
      </c>
      <c r="H184" s="4">
        <v>719.04</v>
      </c>
      <c r="I184" s="96">
        <v>749</v>
      </c>
      <c r="J184" s="97">
        <v>4.0000000000000036E-2</v>
      </c>
      <c r="K184" s="94" t="s">
        <v>489</v>
      </c>
      <c r="L184" s="98" t="s">
        <v>102</v>
      </c>
      <c r="M184" s="98">
        <v>0</v>
      </c>
      <c r="N184" s="94" t="s">
        <v>102</v>
      </c>
      <c r="O184" s="94" t="s">
        <v>102</v>
      </c>
      <c r="P184" s="94" t="s">
        <v>486</v>
      </c>
      <c r="Q184" s="99">
        <v>2.8</v>
      </c>
      <c r="R184" s="94" t="s">
        <v>487</v>
      </c>
      <c r="S184" s="94" t="s">
        <v>102</v>
      </c>
      <c r="T184" s="6" t="s">
        <v>24</v>
      </c>
      <c r="U184" s="99">
        <v>256</v>
      </c>
      <c r="V184" s="99" t="s">
        <v>431</v>
      </c>
      <c r="W184" s="100"/>
      <c r="X184" s="99"/>
      <c r="Y184" s="94" t="s">
        <v>195</v>
      </c>
      <c r="Z184" s="101">
        <v>2</v>
      </c>
      <c r="AA184" s="102"/>
    </row>
    <row r="185" spans="1:27" ht="71.25" x14ac:dyDescent="0.2">
      <c r="A185" s="38" t="s">
        <v>145</v>
      </c>
      <c r="B185" s="65" t="s">
        <v>607</v>
      </c>
      <c r="C185" s="65" t="s">
        <v>608</v>
      </c>
      <c r="D185" s="65" t="s">
        <v>609</v>
      </c>
      <c r="E185" s="65" t="s">
        <v>610</v>
      </c>
      <c r="F185" s="21"/>
      <c r="G185" s="65" t="s">
        <v>611</v>
      </c>
      <c r="H185" s="4">
        <v>2500.6666666666665</v>
      </c>
      <c r="I185" s="96">
        <v>2625.7</v>
      </c>
      <c r="J185" s="97">
        <v>0.05</v>
      </c>
      <c r="K185" s="94"/>
      <c r="L185" s="98"/>
      <c r="M185" s="98"/>
      <c r="N185" s="94"/>
      <c r="O185" s="94"/>
      <c r="P185" s="94"/>
      <c r="Q185" s="99"/>
      <c r="R185" s="94"/>
      <c r="S185" s="94"/>
      <c r="T185" s="6" t="s">
        <v>40</v>
      </c>
      <c r="U185" s="99"/>
      <c r="V185" s="99"/>
      <c r="W185" s="100"/>
      <c r="X185" s="99"/>
      <c r="Y185" s="94" t="s">
        <v>655</v>
      </c>
      <c r="Z185" s="101" t="s">
        <v>656</v>
      </c>
      <c r="AA185" s="102" t="s">
        <v>657</v>
      </c>
    </row>
    <row r="186" spans="1:27" ht="27.95" customHeight="1" x14ac:dyDescent="0.2">
      <c r="A186" s="38" t="s">
        <v>145</v>
      </c>
      <c r="B186" s="65" t="s">
        <v>607</v>
      </c>
      <c r="C186" s="65" t="s">
        <v>608</v>
      </c>
      <c r="D186" s="65" t="s">
        <v>612</v>
      </c>
      <c r="E186" s="65" t="s">
        <v>613</v>
      </c>
      <c r="F186" s="21"/>
      <c r="G186" s="65" t="s">
        <v>614</v>
      </c>
      <c r="H186" s="4">
        <v>2877.8095238095234</v>
      </c>
      <c r="I186" s="96">
        <v>3021.7</v>
      </c>
      <c r="J186" s="97">
        <v>0.05</v>
      </c>
      <c r="K186" s="94"/>
      <c r="L186" s="98"/>
      <c r="M186" s="98"/>
      <c r="N186" s="94"/>
      <c r="O186" s="94"/>
      <c r="P186" s="94"/>
      <c r="Q186" s="99"/>
      <c r="R186" s="94"/>
      <c r="S186" s="94"/>
      <c r="T186" s="6" t="s">
        <v>40</v>
      </c>
      <c r="U186" s="99"/>
      <c r="V186" s="99"/>
      <c r="W186" s="100"/>
      <c r="X186" s="99"/>
      <c r="Y186" s="94" t="s">
        <v>655</v>
      </c>
      <c r="Z186" s="101" t="s">
        <v>656</v>
      </c>
      <c r="AA186" s="102" t="s">
        <v>657</v>
      </c>
    </row>
    <row r="187" spans="1:27" ht="27.95" customHeight="1" x14ac:dyDescent="0.2">
      <c r="A187" s="38" t="s">
        <v>145</v>
      </c>
      <c r="B187" s="65" t="s">
        <v>607</v>
      </c>
      <c r="C187" s="65" t="s">
        <v>608</v>
      </c>
      <c r="D187" s="65" t="s">
        <v>615</v>
      </c>
      <c r="E187" s="65" t="s">
        <v>616</v>
      </c>
      <c r="F187" s="65">
        <v>100115946</v>
      </c>
      <c r="G187" s="65" t="s">
        <v>617</v>
      </c>
      <c r="H187" s="4">
        <v>1693.9047619047617</v>
      </c>
      <c r="I187" s="96">
        <v>1778.6</v>
      </c>
      <c r="J187" s="97">
        <v>0.05</v>
      </c>
      <c r="K187" s="94"/>
      <c r="L187" s="98"/>
      <c r="M187" s="98"/>
      <c r="N187" s="94"/>
      <c r="O187" s="94"/>
      <c r="P187" s="94"/>
      <c r="Q187" s="99"/>
      <c r="R187" s="94"/>
      <c r="S187" s="94"/>
      <c r="T187" s="6" t="s">
        <v>40</v>
      </c>
      <c r="U187" s="99"/>
      <c r="V187" s="99"/>
      <c r="W187" s="100"/>
      <c r="X187" s="99"/>
      <c r="Y187" s="94" t="s">
        <v>658</v>
      </c>
      <c r="Z187" s="101" t="s">
        <v>656</v>
      </c>
      <c r="AA187" s="102" t="s">
        <v>657</v>
      </c>
    </row>
    <row r="188" spans="1:27" ht="27.95" customHeight="1" x14ac:dyDescent="0.2">
      <c r="A188" s="38" t="s">
        <v>145</v>
      </c>
      <c r="B188" s="65" t="s">
        <v>607</v>
      </c>
      <c r="C188" s="65" t="s">
        <v>608</v>
      </c>
      <c r="D188" s="65" t="s">
        <v>618</v>
      </c>
      <c r="E188" s="65" t="s">
        <v>619</v>
      </c>
      <c r="F188" s="65">
        <v>100115953</v>
      </c>
      <c r="G188" s="65" t="s">
        <v>620</v>
      </c>
      <c r="H188" s="4">
        <v>1091.8095238095239</v>
      </c>
      <c r="I188" s="96">
        <v>1146.4000000000001</v>
      </c>
      <c r="J188" s="97">
        <v>0.05</v>
      </c>
      <c r="K188" s="94"/>
      <c r="L188" s="98"/>
      <c r="M188" s="98"/>
      <c r="N188" s="94"/>
      <c r="O188" s="94"/>
      <c r="P188" s="94"/>
      <c r="Q188" s="99"/>
      <c r="R188" s="94"/>
      <c r="S188" s="94"/>
      <c r="T188" s="6" t="s">
        <v>40</v>
      </c>
      <c r="U188" s="99"/>
      <c r="V188" s="99"/>
      <c r="W188" s="100"/>
      <c r="X188" s="99"/>
      <c r="Y188" s="94" t="s">
        <v>658</v>
      </c>
      <c r="Z188" s="101" t="s">
        <v>656</v>
      </c>
      <c r="AA188" s="102" t="s">
        <v>657</v>
      </c>
    </row>
    <row r="189" spans="1:27" ht="27.95" customHeight="1" x14ac:dyDescent="0.2">
      <c r="A189" s="38" t="s">
        <v>145</v>
      </c>
      <c r="B189" s="65" t="s">
        <v>607</v>
      </c>
      <c r="C189" s="65" t="s">
        <v>608</v>
      </c>
      <c r="D189" s="65" t="s">
        <v>621</v>
      </c>
      <c r="E189" s="65" t="s">
        <v>622</v>
      </c>
      <c r="F189" s="65"/>
      <c r="G189" s="65" t="s">
        <v>623</v>
      </c>
      <c r="H189" s="4">
        <v>1173.3333333333333</v>
      </c>
      <c r="I189" s="96">
        <v>1232</v>
      </c>
      <c r="J189" s="97">
        <v>0.05</v>
      </c>
      <c r="K189" s="94"/>
      <c r="L189" s="98"/>
      <c r="M189" s="98"/>
      <c r="N189" s="94"/>
      <c r="O189" s="94"/>
      <c r="P189" s="94"/>
      <c r="Q189" s="99"/>
      <c r="R189" s="94"/>
      <c r="S189" s="94"/>
      <c r="T189" s="6" t="s">
        <v>40</v>
      </c>
      <c r="U189" s="99"/>
      <c r="V189" s="99"/>
      <c r="W189" s="100"/>
      <c r="X189" s="99"/>
      <c r="Y189" s="94" t="s">
        <v>658</v>
      </c>
      <c r="Z189" s="101" t="s">
        <v>656</v>
      </c>
      <c r="AA189" s="102" t="s">
        <v>657</v>
      </c>
    </row>
    <row r="190" spans="1:27" ht="27.95" customHeight="1" x14ac:dyDescent="0.2">
      <c r="A190" s="38" t="s">
        <v>145</v>
      </c>
      <c r="B190" s="65" t="s">
        <v>607</v>
      </c>
      <c r="C190" s="65" t="s">
        <v>624</v>
      </c>
      <c r="D190" s="65" t="s">
        <v>625</v>
      </c>
      <c r="E190" s="65" t="s">
        <v>626</v>
      </c>
      <c r="F190" s="65"/>
      <c r="G190" s="65" t="s">
        <v>627</v>
      </c>
      <c r="H190" s="4">
        <v>1664.6666666666667</v>
      </c>
      <c r="I190" s="96">
        <v>1747.9</v>
      </c>
      <c r="J190" s="97">
        <v>0.05</v>
      </c>
      <c r="K190" s="94"/>
      <c r="L190" s="98"/>
      <c r="M190" s="98"/>
      <c r="N190" s="94"/>
      <c r="O190" s="94"/>
      <c r="P190" s="94"/>
      <c r="Q190" s="99"/>
      <c r="R190" s="94"/>
      <c r="S190" s="94"/>
      <c r="T190" s="6" t="s">
        <v>40</v>
      </c>
      <c r="U190" s="99"/>
      <c r="V190" s="99"/>
      <c r="W190" s="100"/>
      <c r="X190" s="99"/>
      <c r="Y190" s="94" t="s">
        <v>658</v>
      </c>
      <c r="Z190" s="101" t="s">
        <v>656</v>
      </c>
      <c r="AA190" s="102" t="s">
        <v>657</v>
      </c>
    </row>
    <row r="191" spans="1:27" ht="27.95" customHeight="1" x14ac:dyDescent="0.2">
      <c r="A191" s="38" t="s">
        <v>145</v>
      </c>
      <c r="B191" s="65" t="s">
        <v>607</v>
      </c>
      <c r="C191" s="65" t="s">
        <v>624</v>
      </c>
      <c r="D191" s="65" t="s">
        <v>628</v>
      </c>
      <c r="E191" s="65" t="s">
        <v>629</v>
      </c>
      <c r="F191" s="65"/>
      <c r="G191" s="65" t="s">
        <v>630</v>
      </c>
      <c r="H191" s="4">
        <v>1997.8095238095236</v>
      </c>
      <c r="I191" s="96">
        <v>2097.6999999999998</v>
      </c>
      <c r="J191" s="97">
        <v>0.05</v>
      </c>
      <c r="K191" s="94"/>
      <c r="L191" s="98"/>
      <c r="M191" s="98"/>
      <c r="N191" s="94"/>
      <c r="O191" s="94"/>
      <c r="P191" s="94"/>
      <c r="Q191" s="99"/>
      <c r="R191" s="94"/>
      <c r="S191" s="94"/>
      <c r="T191" s="6" t="s">
        <v>40</v>
      </c>
      <c r="U191" s="99"/>
      <c r="V191" s="99"/>
      <c r="W191" s="100"/>
      <c r="X191" s="99"/>
      <c r="Y191" s="94" t="s">
        <v>658</v>
      </c>
      <c r="Z191" s="101" t="s">
        <v>656</v>
      </c>
      <c r="AA191" s="102" t="s">
        <v>657</v>
      </c>
    </row>
    <row r="192" spans="1:27" ht="27.95" customHeight="1" x14ac:dyDescent="0.2">
      <c r="A192" s="38" t="s">
        <v>145</v>
      </c>
      <c r="B192" s="65" t="s">
        <v>607</v>
      </c>
      <c r="C192" s="65" t="s">
        <v>624</v>
      </c>
      <c r="D192" s="65" t="s">
        <v>631</v>
      </c>
      <c r="E192" s="65" t="s">
        <v>632</v>
      </c>
      <c r="F192" s="65"/>
      <c r="G192" s="65" t="s">
        <v>633</v>
      </c>
      <c r="H192" s="4">
        <v>1570.3809523809523</v>
      </c>
      <c r="I192" s="96">
        <v>1648.9</v>
      </c>
      <c r="J192" s="97">
        <v>0.05</v>
      </c>
      <c r="K192" s="94"/>
      <c r="L192" s="98"/>
      <c r="M192" s="98"/>
      <c r="N192" s="94"/>
      <c r="O192" s="94"/>
      <c r="P192" s="94"/>
      <c r="Q192" s="99"/>
      <c r="R192" s="94"/>
      <c r="S192" s="94"/>
      <c r="T192" s="6" t="s">
        <v>40</v>
      </c>
      <c r="U192" s="99"/>
      <c r="V192" s="99"/>
      <c r="W192" s="100"/>
      <c r="X192" s="99"/>
      <c r="Y192" s="94" t="s">
        <v>655</v>
      </c>
      <c r="Z192" s="101" t="s">
        <v>656</v>
      </c>
      <c r="AA192" s="102" t="s">
        <v>657</v>
      </c>
    </row>
    <row r="193" spans="1:27" ht="27.95" customHeight="1" x14ac:dyDescent="0.2">
      <c r="A193" s="38" t="s">
        <v>145</v>
      </c>
      <c r="B193" s="65" t="s">
        <v>607</v>
      </c>
      <c r="C193" s="65" t="s">
        <v>624</v>
      </c>
      <c r="D193" s="65" t="s">
        <v>634</v>
      </c>
      <c r="E193" s="65" t="s">
        <v>635</v>
      </c>
      <c r="F193" s="65"/>
      <c r="G193" s="65" t="s">
        <v>636</v>
      </c>
      <c r="H193" s="4">
        <v>4563.4285714285716</v>
      </c>
      <c r="I193" s="96">
        <v>4791.6000000000004</v>
      </c>
      <c r="J193" s="97">
        <v>0.05</v>
      </c>
      <c r="K193" s="94"/>
      <c r="L193" s="98"/>
      <c r="M193" s="98"/>
      <c r="N193" s="94"/>
      <c r="O193" s="94"/>
      <c r="P193" s="94"/>
      <c r="Q193" s="99"/>
      <c r="R193" s="94"/>
      <c r="S193" s="94"/>
      <c r="T193" s="6" t="s">
        <v>40</v>
      </c>
      <c r="U193" s="99"/>
      <c r="V193" s="99"/>
      <c r="W193" s="100"/>
      <c r="X193" s="99"/>
      <c r="Y193" s="94" t="s">
        <v>655</v>
      </c>
      <c r="Z193" s="101" t="s">
        <v>656</v>
      </c>
      <c r="AA193" s="102" t="s">
        <v>657</v>
      </c>
    </row>
    <row r="194" spans="1:27" ht="27.95" customHeight="1" x14ac:dyDescent="0.2">
      <c r="A194" s="38" t="s">
        <v>145</v>
      </c>
      <c r="B194" s="65" t="s">
        <v>637</v>
      </c>
      <c r="C194" s="65" t="s">
        <v>638</v>
      </c>
      <c r="D194" s="65" t="s">
        <v>639</v>
      </c>
      <c r="E194" s="65" t="s">
        <v>640</v>
      </c>
      <c r="F194" s="65"/>
      <c r="G194" s="65" t="s">
        <v>641</v>
      </c>
      <c r="H194" s="4">
        <v>322.45098039215685</v>
      </c>
      <c r="I194" s="96">
        <v>328.9</v>
      </c>
      <c r="J194" s="97">
        <v>0.02</v>
      </c>
      <c r="K194" s="94"/>
      <c r="L194" s="98"/>
      <c r="M194" s="98"/>
      <c r="N194" s="94"/>
      <c r="O194" s="94"/>
      <c r="P194" s="94"/>
      <c r="Q194" s="99"/>
      <c r="R194" s="94"/>
      <c r="S194" s="94"/>
      <c r="T194" s="6" t="s">
        <v>40</v>
      </c>
      <c r="U194" s="99"/>
      <c r="V194" s="99"/>
      <c r="W194" s="100"/>
      <c r="X194" s="99"/>
      <c r="Y194" s="94" t="s">
        <v>659</v>
      </c>
      <c r="Z194" s="101" t="s">
        <v>660</v>
      </c>
      <c r="AA194" s="102" t="s">
        <v>657</v>
      </c>
    </row>
    <row r="195" spans="1:27" ht="27.95" customHeight="1" x14ac:dyDescent="0.2">
      <c r="A195" s="38" t="s">
        <v>145</v>
      </c>
      <c r="B195" s="65" t="s">
        <v>637</v>
      </c>
      <c r="C195" s="65" t="s">
        <v>638</v>
      </c>
      <c r="D195" s="65" t="s">
        <v>642</v>
      </c>
      <c r="E195" s="65" t="s">
        <v>643</v>
      </c>
      <c r="F195" s="65"/>
      <c r="G195" s="65" t="s">
        <v>644</v>
      </c>
      <c r="H195" s="4">
        <v>322.45098039215685</v>
      </c>
      <c r="I195" s="96">
        <v>328.9</v>
      </c>
      <c r="J195" s="97">
        <v>0.02</v>
      </c>
      <c r="K195" s="94"/>
      <c r="L195" s="98"/>
      <c r="M195" s="98"/>
      <c r="N195" s="94"/>
      <c r="O195" s="94"/>
      <c r="P195" s="94"/>
      <c r="Q195" s="99"/>
      <c r="R195" s="94"/>
      <c r="S195" s="94"/>
      <c r="T195" s="6" t="s">
        <v>40</v>
      </c>
      <c r="U195" s="99"/>
      <c r="V195" s="99"/>
      <c r="W195" s="100"/>
      <c r="X195" s="99"/>
      <c r="Y195" s="94" t="s">
        <v>659</v>
      </c>
      <c r="Z195" s="101" t="s">
        <v>660</v>
      </c>
      <c r="AA195" s="102" t="s">
        <v>657</v>
      </c>
    </row>
    <row r="196" spans="1:27" ht="27.95" customHeight="1" x14ac:dyDescent="0.2">
      <c r="A196" s="38" t="s">
        <v>145</v>
      </c>
      <c r="B196" s="65" t="s">
        <v>637</v>
      </c>
      <c r="C196" s="65" t="s">
        <v>638</v>
      </c>
      <c r="D196" s="65" t="s">
        <v>645</v>
      </c>
      <c r="E196" s="65" t="s">
        <v>646</v>
      </c>
      <c r="F196" s="65"/>
      <c r="G196" s="65" t="s">
        <v>647</v>
      </c>
      <c r="H196" s="4">
        <v>645.98039215686276</v>
      </c>
      <c r="I196" s="96">
        <v>658.9</v>
      </c>
      <c r="J196" s="97">
        <v>0.02</v>
      </c>
      <c r="K196" s="94"/>
      <c r="L196" s="98"/>
      <c r="M196" s="98"/>
      <c r="N196" s="94"/>
      <c r="O196" s="94"/>
      <c r="P196" s="94"/>
      <c r="Q196" s="99"/>
      <c r="R196" s="94"/>
      <c r="S196" s="94"/>
      <c r="T196" s="6" t="s">
        <v>40</v>
      </c>
      <c r="U196" s="99"/>
      <c r="V196" s="99"/>
      <c r="W196" s="100"/>
      <c r="X196" s="99"/>
      <c r="Y196" s="94" t="s">
        <v>659</v>
      </c>
      <c r="Z196" s="101" t="s">
        <v>660</v>
      </c>
      <c r="AA196" s="102" t="s">
        <v>657</v>
      </c>
    </row>
    <row r="197" spans="1:27" ht="27.95" customHeight="1" x14ac:dyDescent="0.2">
      <c r="A197" s="38" t="s">
        <v>145</v>
      </c>
      <c r="B197" s="65" t="s">
        <v>637</v>
      </c>
      <c r="C197" s="65" t="s">
        <v>648</v>
      </c>
      <c r="D197" s="65" t="s">
        <v>649</v>
      </c>
      <c r="E197" s="65" t="s">
        <v>650</v>
      </c>
      <c r="F197" s="65">
        <v>100154568</v>
      </c>
      <c r="G197" s="65" t="s">
        <v>651</v>
      </c>
      <c r="H197" s="4">
        <v>357.5</v>
      </c>
      <c r="I197" s="96">
        <v>499</v>
      </c>
      <c r="J197" s="97">
        <v>0.28356713426853708</v>
      </c>
      <c r="K197" s="65"/>
      <c r="L197" s="98"/>
      <c r="M197" s="98"/>
      <c r="N197" s="94"/>
      <c r="O197" s="94"/>
      <c r="P197" s="94"/>
      <c r="Q197" s="99"/>
      <c r="R197" s="94"/>
      <c r="S197" s="94"/>
      <c r="T197" s="6" t="s">
        <v>40</v>
      </c>
      <c r="U197" s="99"/>
      <c r="V197" s="99"/>
      <c r="W197" s="100"/>
      <c r="X197" s="99"/>
      <c r="Y197" s="94" t="s">
        <v>661</v>
      </c>
      <c r="Z197" s="101" t="s">
        <v>656</v>
      </c>
      <c r="AA197" s="102" t="s">
        <v>657</v>
      </c>
    </row>
    <row r="198" spans="1:27" ht="27.95" customHeight="1" x14ac:dyDescent="0.2">
      <c r="A198" s="38" t="s">
        <v>145</v>
      </c>
      <c r="B198" s="65" t="s">
        <v>637</v>
      </c>
      <c r="C198" s="65" t="s">
        <v>648</v>
      </c>
      <c r="D198" s="65" t="s">
        <v>652</v>
      </c>
      <c r="E198" s="65" t="s">
        <v>653</v>
      </c>
      <c r="F198" s="65">
        <v>100159894</v>
      </c>
      <c r="G198" s="65" t="s">
        <v>654</v>
      </c>
      <c r="H198" s="4">
        <v>141.9</v>
      </c>
      <c r="I198" s="96">
        <v>199</v>
      </c>
      <c r="J198" s="97">
        <v>0.28000000000000003</v>
      </c>
      <c r="K198" s="65"/>
      <c r="L198" s="98"/>
      <c r="M198" s="98"/>
      <c r="N198" s="94"/>
      <c r="O198" s="94"/>
      <c r="P198" s="94"/>
      <c r="Q198" s="99"/>
      <c r="R198" s="94"/>
      <c r="S198" s="94"/>
      <c r="T198" s="6" t="s">
        <v>40</v>
      </c>
      <c r="U198" s="99"/>
      <c r="V198" s="99"/>
      <c r="W198" s="100"/>
      <c r="X198" s="99"/>
      <c r="Y198" s="94" t="s">
        <v>662</v>
      </c>
      <c r="Z198" s="101" t="s">
        <v>656</v>
      </c>
      <c r="AA198" s="102" t="s">
        <v>657</v>
      </c>
    </row>
    <row r="199" spans="1:27" ht="21.95" customHeight="1" x14ac:dyDescent="0.2">
      <c r="A199" s="38" t="s">
        <v>145</v>
      </c>
      <c r="B199" s="65" t="s">
        <v>1023</v>
      </c>
      <c r="C199" s="65" t="s">
        <v>1024</v>
      </c>
      <c r="D199" s="65"/>
      <c r="E199" s="65" t="s">
        <v>902</v>
      </c>
      <c r="F199" s="65">
        <v>100252171</v>
      </c>
      <c r="G199" s="65" t="s">
        <v>1025</v>
      </c>
      <c r="H199" s="4">
        <v>964.31999999999994</v>
      </c>
      <c r="I199" s="96">
        <v>984</v>
      </c>
      <c r="J199" s="97">
        <v>0.02</v>
      </c>
      <c r="K199" s="65"/>
      <c r="L199" s="98"/>
      <c r="M199" s="98"/>
      <c r="N199" s="94"/>
      <c r="O199" s="94"/>
      <c r="P199" s="94"/>
      <c r="Q199" s="99"/>
      <c r="R199" s="94"/>
      <c r="S199" s="94"/>
      <c r="T199" s="6" t="s">
        <v>40</v>
      </c>
      <c r="U199" s="99"/>
      <c r="V199" s="99"/>
      <c r="W199" s="100"/>
      <c r="X199" s="99"/>
      <c r="Y199" s="94" t="s">
        <v>434</v>
      </c>
      <c r="Z199" s="101">
        <v>1</v>
      </c>
      <c r="AA199" s="102"/>
    </row>
    <row r="200" spans="1:27" ht="21.95" customHeight="1" x14ac:dyDescent="0.2">
      <c r="A200" s="38" t="s">
        <v>145</v>
      </c>
      <c r="B200" s="65" t="s">
        <v>1023</v>
      </c>
      <c r="C200" s="65" t="s">
        <v>1024</v>
      </c>
      <c r="D200" s="65"/>
      <c r="E200" s="65" t="s">
        <v>902</v>
      </c>
      <c r="F200" s="65">
        <v>100252169</v>
      </c>
      <c r="G200" s="65" t="s">
        <v>1026</v>
      </c>
      <c r="H200" s="4">
        <v>1034.8799999999999</v>
      </c>
      <c r="I200" s="96">
        <v>1056</v>
      </c>
      <c r="J200" s="97">
        <v>0.02</v>
      </c>
      <c r="K200" s="65"/>
      <c r="L200" s="98"/>
      <c r="M200" s="98"/>
      <c r="N200" s="94"/>
      <c r="O200" s="94"/>
      <c r="P200" s="94"/>
      <c r="Q200" s="99"/>
      <c r="R200" s="94"/>
      <c r="S200" s="94"/>
      <c r="T200" s="6" t="s">
        <v>40</v>
      </c>
      <c r="U200" s="99"/>
      <c r="V200" s="99"/>
      <c r="W200" s="100"/>
      <c r="X200" s="99"/>
      <c r="Y200" s="94" t="s">
        <v>434</v>
      </c>
      <c r="Z200" s="101">
        <v>1</v>
      </c>
      <c r="AA200" s="102"/>
    </row>
    <row r="201" spans="1:27" ht="21.95" customHeight="1" x14ac:dyDescent="0.2">
      <c r="A201" s="38" t="s">
        <v>145</v>
      </c>
      <c r="B201" s="65" t="s">
        <v>1023</v>
      </c>
      <c r="C201" s="65" t="s">
        <v>1024</v>
      </c>
      <c r="D201" s="65"/>
      <c r="E201" s="65" t="s">
        <v>902</v>
      </c>
      <c r="F201" s="65">
        <v>100252168</v>
      </c>
      <c r="G201" s="65" t="s">
        <v>1027</v>
      </c>
      <c r="H201" s="4">
        <v>1152.48</v>
      </c>
      <c r="I201" s="96">
        <v>1176</v>
      </c>
      <c r="J201" s="97">
        <v>0.02</v>
      </c>
      <c r="K201" s="65"/>
      <c r="L201" s="98"/>
      <c r="M201" s="98"/>
      <c r="N201" s="94"/>
      <c r="O201" s="94"/>
      <c r="P201" s="94"/>
      <c r="Q201" s="99"/>
      <c r="R201" s="94"/>
      <c r="S201" s="94"/>
      <c r="T201" s="6" t="s">
        <v>40</v>
      </c>
      <c r="U201" s="99"/>
      <c r="V201" s="99"/>
      <c r="W201" s="100"/>
      <c r="X201" s="99"/>
      <c r="Y201" s="94" t="s">
        <v>434</v>
      </c>
      <c r="Z201" s="101">
        <v>1</v>
      </c>
      <c r="AA201" s="102"/>
    </row>
    <row r="202" spans="1:27" ht="21.95" customHeight="1" x14ac:dyDescent="0.2">
      <c r="A202" s="38" t="s">
        <v>145</v>
      </c>
      <c r="B202" s="65" t="s">
        <v>1028</v>
      </c>
      <c r="C202" s="65" t="s">
        <v>149</v>
      </c>
      <c r="D202" s="65"/>
      <c r="E202" s="65" t="s">
        <v>902</v>
      </c>
      <c r="F202" s="65">
        <v>100249159</v>
      </c>
      <c r="G202" s="65" t="s">
        <v>1029</v>
      </c>
      <c r="H202" s="4">
        <v>2863.68</v>
      </c>
      <c r="I202" s="96">
        <v>2983</v>
      </c>
      <c r="J202" s="97">
        <v>4.0000000000000036E-2</v>
      </c>
      <c r="K202" s="65" t="s">
        <v>1030</v>
      </c>
      <c r="L202" s="98"/>
      <c r="M202" s="98" t="s">
        <v>1031</v>
      </c>
      <c r="N202" s="94"/>
      <c r="O202" s="94"/>
      <c r="P202" s="94" t="s">
        <v>1032</v>
      </c>
      <c r="Q202" s="99" t="s">
        <v>102</v>
      </c>
      <c r="R202" s="94" t="s">
        <v>102</v>
      </c>
      <c r="S202" s="94" t="s">
        <v>102</v>
      </c>
      <c r="T202" s="6" t="s">
        <v>24</v>
      </c>
      <c r="U202" s="99">
        <v>860</v>
      </c>
      <c r="V202" s="99" t="s">
        <v>501</v>
      </c>
      <c r="W202" s="100"/>
      <c r="X202" s="99"/>
      <c r="Y202" s="94" t="s">
        <v>195</v>
      </c>
      <c r="Z202" s="101">
        <v>2</v>
      </c>
      <c r="AA202" s="102"/>
    </row>
    <row r="203" spans="1:27" ht="21.95" customHeight="1" x14ac:dyDescent="0.2">
      <c r="A203" s="38" t="s">
        <v>145</v>
      </c>
      <c r="B203" s="65" t="s">
        <v>1028</v>
      </c>
      <c r="C203" s="65" t="s">
        <v>149</v>
      </c>
      <c r="D203" s="65"/>
      <c r="E203" s="65" t="s">
        <v>902</v>
      </c>
      <c r="F203" s="65">
        <v>100249157</v>
      </c>
      <c r="G203" s="65" t="s">
        <v>1033</v>
      </c>
      <c r="H203" s="4">
        <v>4164.4799999999996</v>
      </c>
      <c r="I203" s="96">
        <v>4338</v>
      </c>
      <c r="J203" s="97">
        <v>4.0000000000000147E-2</v>
      </c>
      <c r="K203" s="65" t="s">
        <v>1030</v>
      </c>
      <c r="L203" s="98"/>
      <c r="M203" s="98" t="s">
        <v>1031</v>
      </c>
      <c r="N203" s="94"/>
      <c r="O203" s="94"/>
      <c r="P203" s="94" t="s">
        <v>1032</v>
      </c>
      <c r="Q203" s="99" t="s">
        <v>102</v>
      </c>
      <c r="R203" s="94" t="s">
        <v>102</v>
      </c>
      <c r="S203" s="94" t="s">
        <v>102</v>
      </c>
      <c r="T203" s="6" t="s">
        <v>40</v>
      </c>
      <c r="U203" s="99">
        <v>980</v>
      </c>
      <c r="V203" s="99" t="s">
        <v>501</v>
      </c>
      <c r="W203" s="100"/>
      <c r="X203" s="99"/>
      <c r="Y203" s="94" t="s">
        <v>195</v>
      </c>
      <c r="Z203" s="101">
        <v>2</v>
      </c>
      <c r="AA203" s="102"/>
    </row>
    <row r="204" spans="1:27" ht="21.95" customHeight="1" x14ac:dyDescent="0.2">
      <c r="A204" s="38" t="s">
        <v>145</v>
      </c>
      <c r="B204" s="65" t="s">
        <v>1028</v>
      </c>
      <c r="C204" s="65" t="s">
        <v>149</v>
      </c>
      <c r="D204" s="65"/>
      <c r="E204" s="65" t="s">
        <v>902</v>
      </c>
      <c r="F204" s="65">
        <v>100249158</v>
      </c>
      <c r="G204" s="65" t="s">
        <v>1034</v>
      </c>
      <c r="H204" s="4">
        <v>3262.08</v>
      </c>
      <c r="I204" s="96">
        <v>3398</v>
      </c>
      <c r="J204" s="97">
        <v>4.0000000000000036E-2</v>
      </c>
      <c r="K204" s="65" t="s">
        <v>1030</v>
      </c>
      <c r="L204" s="98"/>
      <c r="M204" s="98" t="s">
        <v>1031</v>
      </c>
      <c r="N204" s="94"/>
      <c r="O204" s="94"/>
      <c r="P204" s="94" t="s">
        <v>1032</v>
      </c>
      <c r="Q204" s="99" t="s">
        <v>102</v>
      </c>
      <c r="R204" s="94" t="s">
        <v>102</v>
      </c>
      <c r="S204" s="94" t="s">
        <v>102</v>
      </c>
      <c r="T204" s="6" t="s">
        <v>40</v>
      </c>
      <c r="U204" s="99">
        <v>4900</v>
      </c>
      <c r="V204" s="99" t="s">
        <v>501</v>
      </c>
      <c r="W204" s="100"/>
      <c r="X204" s="99"/>
      <c r="Y204" s="94" t="s">
        <v>195</v>
      </c>
      <c r="Z204" s="101">
        <v>2</v>
      </c>
      <c r="AA204" s="102"/>
    </row>
    <row r="205" spans="1:27" ht="21.95" customHeight="1" x14ac:dyDescent="0.2">
      <c r="A205" s="38" t="s">
        <v>145</v>
      </c>
      <c r="B205" s="65" t="s">
        <v>1028</v>
      </c>
      <c r="C205" s="65" t="s">
        <v>149</v>
      </c>
      <c r="D205" s="65"/>
      <c r="E205" s="65" t="s">
        <v>902</v>
      </c>
      <c r="F205" s="65">
        <v>100249156</v>
      </c>
      <c r="G205" s="65" t="s">
        <v>1035</v>
      </c>
      <c r="H205" s="4">
        <v>4741.4399999999996</v>
      </c>
      <c r="I205" s="96">
        <v>4939</v>
      </c>
      <c r="J205" s="97">
        <v>4.0000000000000036E-2</v>
      </c>
      <c r="K205" s="65" t="s">
        <v>1030</v>
      </c>
      <c r="L205" s="98"/>
      <c r="M205" s="98" t="s">
        <v>1031</v>
      </c>
      <c r="N205" s="94"/>
      <c r="O205" s="94"/>
      <c r="P205" s="94" t="s">
        <v>1032</v>
      </c>
      <c r="Q205" s="99" t="s">
        <v>102</v>
      </c>
      <c r="R205" s="94" t="s">
        <v>102</v>
      </c>
      <c r="S205" s="94" t="s">
        <v>102</v>
      </c>
      <c r="T205" s="6" t="s">
        <v>24</v>
      </c>
      <c r="U205" s="99">
        <v>1980</v>
      </c>
      <c r="V205" s="99" t="s">
        <v>501</v>
      </c>
      <c r="W205" s="100"/>
      <c r="X205" s="99"/>
      <c r="Y205" s="94" t="s">
        <v>195</v>
      </c>
      <c r="Z205" s="101">
        <v>2</v>
      </c>
      <c r="AA205" s="102"/>
    </row>
    <row r="206" spans="1:27" ht="21.95" customHeight="1" x14ac:dyDescent="0.2">
      <c r="A206" s="38" t="s">
        <v>145</v>
      </c>
      <c r="B206" s="65" t="s">
        <v>1028</v>
      </c>
      <c r="C206" s="65" t="s">
        <v>149</v>
      </c>
      <c r="D206" s="65"/>
      <c r="E206" s="65" t="s">
        <v>902</v>
      </c>
      <c r="F206" s="65">
        <v>100160219</v>
      </c>
      <c r="G206" s="65" t="s">
        <v>1036</v>
      </c>
      <c r="H206" s="4">
        <v>3707.52</v>
      </c>
      <c r="I206" s="96">
        <v>3862</v>
      </c>
      <c r="J206" s="97">
        <v>4.0000000000000036E-2</v>
      </c>
      <c r="K206" s="65"/>
      <c r="L206" s="98"/>
      <c r="M206" s="98"/>
      <c r="N206" s="94"/>
      <c r="O206" s="94"/>
      <c r="P206" s="94" t="s">
        <v>1032</v>
      </c>
      <c r="Q206" s="99" t="s">
        <v>102</v>
      </c>
      <c r="R206" s="94" t="s">
        <v>102</v>
      </c>
      <c r="S206" s="94" t="s">
        <v>102</v>
      </c>
      <c r="T206" s="6" t="s">
        <v>24</v>
      </c>
      <c r="U206" s="99">
        <v>1980</v>
      </c>
      <c r="V206" s="99" t="s">
        <v>501</v>
      </c>
      <c r="W206" s="100"/>
      <c r="X206" s="99"/>
      <c r="Y206" s="94" t="s">
        <v>434</v>
      </c>
      <c r="Z206" s="101">
        <v>2</v>
      </c>
      <c r="AA206" s="102"/>
    </row>
    <row r="207" spans="1:27" ht="21.95" customHeight="1" x14ac:dyDescent="0.2">
      <c r="A207" s="38" t="s">
        <v>145</v>
      </c>
      <c r="B207" s="65" t="s">
        <v>1028</v>
      </c>
      <c r="C207" s="65" t="s">
        <v>149</v>
      </c>
      <c r="D207" s="65"/>
      <c r="E207" s="65" t="s">
        <v>902</v>
      </c>
      <c r="F207" s="65">
        <v>100245861</v>
      </c>
      <c r="G207" s="65" t="s">
        <v>1037</v>
      </c>
      <c r="H207" s="4">
        <v>2200.3199999999997</v>
      </c>
      <c r="I207" s="96">
        <v>2292</v>
      </c>
      <c r="J207" s="97">
        <v>4.0000000000000147E-2</v>
      </c>
      <c r="K207" s="65" t="s">
        <v>1038</v>
      </c>
      <c r="L207" s="98"/>
      <c r="M207" s="98"/>
      <c r="N207" s="94"/>
      <c r="O207" s="94"/>
      <c r="P207" s="94" t="s">
        <v>1032</v>
      </c>
      <c r="Q207" s="99" t="s">
        <v>102</v>
      </c>
      <c r="R207" s="94" t="s">
        <v>102</v>
      </c>
      <c r="S207" s="94" t="s">
        <v>102</v>
      </c>
      <c r="T207" s="6" t="s">
        <v>40</v>
      </c>
      <c r="U207" s="99">
        <v>400</v>
      </c>
      <c r="V207" s="99" t="s">
        <v>501</v>
      </c>
      <c r="W207" s="100"/>
      <c r="X207" s="99"/>
      <c r="Y207" s="94" t="s">
        <v>434</v>
      </c>
      <c r="Z207" s="101">
        <v>2</v>
      </c>
      <c r="AA207" s="102"/>
    </row>
    <row r="208" spans="1:27" ht="21.95" customHeight="1" x14ac:dyDescent="0.2">
      <c r="A208" s="38" t="s">
        <v>145</v>
      </c>
      <c r="B208" s="65" t="s">
        <v>1028</v>
      </c>
      <c r="C208" s="65" t="s">
        <v>149</v>
      </c>
      <c r="D208" s="65"/>
      <c r="E208" s="65" t="s">
        <v>902</v>
      </c>
      <c r="F208" s="65">
        <v>100160220</v>
      </c>
      <c r="G208" s="65" t="s">
        <v>1039</v>
      </c>
      <c r="H208" s="4">
        <v>4521.5999999999995</v>
      </c>
      <c r="I208" s="96">
        <v>4710</v>
      </c>
      <c r="J208" s="97">
        <v>4.0000000000000147E-2</v>
      </c>
      <c r="K208" s="65" t="s">
        <v>1040</v>
      </c>
      <c r="L208" s="98"/>
      <c r="M208" s="98" t="s">
        <v>1041</v>
      </c>
      <c r="N208" s="94"/>
      <c r="O208" s="94"/>
      <c r="P208" s="94" t="s">
        <v>1032</v>
      </c>
      <c r="Q208" s="99" t="s">
        <v>102</v>
      </c>
      <c r="R208" s="94" t="s">
        <v>102</v>
      </c>
      <c r="S208" s="94" t="s">
        <v>102</v>
      </c>
      <c r="T208" s="6" t="s">
        <v>24</v>
      </c>
      <c r="U208" s="99">
        <v>1980</v>
      </c>
      <c r="V208" s="99" t="s">
        <v>501</v>
      </c>
      <c r="W208" s="100"/>
      <c r="X208" s="99"/>
      <c r="Y208" s="94" t="s">
        <v>434</v>
      </c>
      <c r="Z208" s="101">
        <v>2</v>
      </c>
      <c r="AA208" s="102"/>
    </row>
    <row r="209" spans="1:27" ht="21.95" customHeight="1" x14ac:dyDescent="0.2">
      <c r="A209" s="38" t="s">
        <v>145</v>
      </c>
      <c r="B209" s="65" t="s">
        <v>1028</v>
      </c>
      <c r="C209" s="65" t="s">
        <v>149</v>
      </c>
      <c r="D209" s="65"/>
      <c r="E209" s="65" t="s">
        <v>902</v>
      </c>
      <c r="F209" s="65">
        <v>100159961</v>
      </c>
      <c r="G209" s="65" t="s">
        <v>1042</v>
      </c>
      <c r="H209" s="4">
        <v>3720.96</v>
      </c>
      <c r="I209" s="96">
        <v>3876</v>
      </c>
      <c r="J209" s="97">
        <v>4.0000000000000036E-2</v>
      </c>
      <c r="K209" s="65" t="s">
        <v>1030</v>
      </c>
      <c r="L209" s="98"/>
      <c r="M209" s="98" t="s">
        <v>1043</v>
      </c>
      <c r="N209" s="94"/>
      <c r="O209" s="94"/>
      <c r="P209" s="94" t="s">
        <v>1032</v>
      </c>
      <c r="Q209" s="99" t="s">
        <v>102</v>
      </c>
      <c r="R209" s="94" t="s">
        <v>102</v>
      </c>
      <c r="S209" s="94" t="s">
        <v>102</v>
      </c>
      <c r="T209" s="6" t="s">
        <v>24</v>
      </c>
      <c r="U209" s="99">
        <v>1270</v>
      </c>
      <c r="V209" s="99" t="s">
        <v>501</v>
      </c>
      <c r="W209" s="100"/>
      <c r="X209" s="99"/>
      <c r="Y209" s="94" t="s">
        <v>195</v>
      </c>
      <c r="Z209" s="101">
        <v>2</v>
      </c>
      <c r="AA209" s="102"/>
    </row>
    <row r="210" spans="1:27" ht="21.95" customHeight="1" x14ac:dyDescent="0.2">
      <c r="A210" s="38" t="s">
        <v>145</v>
      </c>
      <c r="B210" s="65" t="s">
        <v>1028</v>
      </c>
      <c r="C210" s="65" t="s">
        <v>149</v>
      </c>
      <c r="D210" s="65"/>
      <c r="E210" s="65" t="s">
        <v>902</v>
      </c>
      <c r="F210" s="65">
        <v>100154630</v>
      </c>
      <c r="G210" s="65" t="s">
        <v>1044</v>
      </c>
      <c r="H210" s="4">
        <v>1013.76</v>
      </c>
      <c r="I210" s="96">
        <v>1056</v>
      </c>
      <c r="J210" s="97">
        <v>4.0000000000000036E-2</v>
      </c>
      <c r="K210" s="65"/>
      <c r="L210" s="98"/>
      <c r="M210" s="98"/>
      <c r="N210" s="94"/>
      <c r="O210" s="94"/>
      <c r="P210" s="94" t="s">
        <v>1032</v>
      </c>
      <c r="Q210" s="99" t="s">
        <v>102</v>
      </c>
      <c r="R210" s="94" t="s">
        <v>102</v>
      </c>
      <c r="S210" s="94" t="s">
        <v>102</v>
      </c>
      <c r="T210" s="6" t="s">
        <v>24</v>
      </c>
      <c r="U210" s="99"/>
      <c r="V210" s="99" t="s">
        <v>501</v>
      </c>
      <c r="W210" s="100"/>
      <c r="X210" s="99"/>
      <c r="Y210" s="94" t="s">
        <v>434</v>
      </c>
      <c r="Z210" s="101">
        <v>2</v>
      </c>
      <c r="AA210" s="102"/>
    </row>
    <row r="211" spans="1:27" ht="21.95" customHeight="1" x14ac:dyDescent="0.2">
      <c r="A211" s="38" t="s">
        <v>145</v>
      </c>
      <c r="B211" s="65" t="s">
        <v>1028</v>
      </c>
      <c r="C211" s="65" t="s">
        <v>135</v>
      </c>
      <c r="D211" s="65"/>
      <c r="E211" s="65" t="s">
        <v>902</v>
      </c>
      <c r="F211" s="65">
        <v>100248622</v>
      </c>
      <c r="G211" s="65" t="s">
        <v>1045</v>
      </c>
      <c r="H211" s="4">
        <v>1439.04</v>
      </c>
      <c r="I211" s="96">
        <v>1499</v>
      </c>
      <c r="J211" s="97">
        <v>0.04</v>
      </c>
      <c r="K211" s="65" t="s">
        <v>520</v>
      </c>
      <c r="L211" s="98"/>
      <c r="M211" s="98"/>
      <c r="N211" s="94"/>
      <c r="O211" s="94"/>
      <c r="P211" s="94" t="s">
        <v>1046</v>
      </c>
      <c r="Q211" s="99" t="s">
        <v>102</v>
      </c>
      <c r="R211" s="94" t="s">
        <v>102</v>
      </c>
      <c r="S211" s="94" t="s">
        <v>102</v>
      </c>
      <c r="T211" s="6" t="s">
        <v>24</v>
      </c>
      <c r="U211" s="99">
        <v>4220</v>
      </c>
      <c r="V211" s="99"/>
      <c r="W211" s="100"/>
      <c r="X211" s="99"/>
      <c r="Y211" s="94" t="s">
        <v>195</v>
      </c>
      <c r="Z211" s="101">
        <v>2</v>
      </c>
      <c r="AA211" s="102"/>
    </row>
  </sheetData>
  <sheetProtection algorithmName="SHA-512" hashValue="29eGbbpNGZ7RbPc4PveOnCxyGouVr73F67uagsbQYzgSJQgsluPl8ObxCKys+X285//e8KuLwGgw8OdPqNaKOQ==" saltValue="GRhQIIycHCn4zF2z9Puj2w==" spinCount="100000" sheet="1" objects="1" scenarios="1" formatCells="0" formatColumns="0" formatRows="0" sort="0" autoFilter="0"/>
  <autoFilter ref="A2:AA211" xr:uid="{00000000-0001-0000-0300-000000000000}"/>
  <dataConsolidate link="1"/>
  <mergeCells count="2">
    <mergeCell ref="A1:J1"/>
    <mergeCell ref="K1:AA1"/>
  </mergeCells>
  <phoneticPr fontId="12" type="noConversion"/>
  <dataValidations count="1">
    <dataValidation type="list" allowBlank="1" showInputMessage="1" showErrorMessage="1" sqref="T199:T211" xr:uid="{4AC44569-AB33-44FE-9C67-D1DE19FA3111}">
      <formula1>"YES, NO"</formula1>
    </dataValidation>
  </dataValidations>
  <pageMargins left="0.7" right="0.7" top="0.75" bottom="0.75" header="0.3" footer="0.3"/>
  <pageSetup paperSize="9" orientation="portrait" r:id="rId1"/>
  <headerFooter>
    <oddHeader>&amp;C&amp;"Calibri"&amp;12&amp;KFF0000 OFFICIAL&amp;1#_x000D_</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B7B11-6AE5-4B2B-85F1-5157C5E0F617}">
  <sheetPr codeName="Sheet10">
    <tabColor rgb="FF57A8B5"/>
    <outlinePr summaryBelow="0" summaryRight="0"/>
  </sheetPr>
  <dimension ref="A1:AB105"/>
  <sheetViews>
    <sheetView topLeftCell="A56" zoomScale="75" zoomScaleNormal="75" workbookViewId="0">
      <selection activeCell="D70" sqref="D70"/>
    </sheetView>
  </sheetViews>
  <sheetFormatPr defaultColWidth="10.28515625" defaultRowHeight="21.95" customHeight="1" x14ac:dyDescent="0.35"/>
  <cols>
    <col min="1" max="1" width="19" style="1" customWidth="1"/>
    <col min="2" max="2" width="16.7109375" style="1" customWidth="1"/>
    <col min="3" max="3" width="17.5703125" style="1" customWidth="1"/>
    <col min="4" max="4" width="13.85546875" style="1" customWidth="1"/>
    <col min="5" max="5" width="22.42578125" style="5" customWidth="1"/>
    <col min="6" max="6" width="68.7109375" style="81" customWidth="1"/>
    <col min="7" max="7" width="41.140625" style="81" customWidth="1"/>
    <col min="8" max="8" width="17.7109375" style="1" customWidth="1"/>
    <col min="9" max="9" width="13.7109375" style="1" customWidth="1"/>
    <col min="10" max="10" width="17.85546875" style="1" customWidth="1"/>
    <col min="11" max="11" width="23.28515625" style="1" customWidth="1"/>
    <col min="12" max="12" width="10.7109375" style="1" customWidth="1"/>
    <col min="13" max="14" width="17.7109375" style="1" customWidth="1"/>
    <col min="15" max="15" width="15.5703125" style="1" customWidth="1"/>
    <col min="16" max="17" width="13.28515625" style="1" customWidth="1"/>
    <col min="18" max="19" width="20" style="1" customWidth="1"/>
    <col min="20" max="20" width="16.42578125" style="1" customWidth="1"/>
    <col min="21" max="21" width="12.7109375" style="1" customWidth="1"/>
    <col min="22" max="22" width="12.7109375" style="8" customWidth="1"/>
    <col min="23" max="23" width="14.7109375" style="64" customWidth="1"/>
    <col min="24" max="24" width="14.7109375" style="1" customWidth="1"/>
    <col min="25" max="25" width="22.85546875" style="1" customWidth="1"/>
    <col min="26" max="26" width="20" style="1" customWidth="1"/>
    <col min="27" max="27" width="31.7109375" style="1" customWidth="1"/>
    <col min="28" max="35" width="10.28515625" style="1" customWidth="1"/>
    <col min="36" max="16384" width="10.28515625" style="1"/>
  </cols>
  <sheetData>
    <row r="1" spans="1:27" ht="21.95" customHeight="1" x14ac:dyDescent="0.2">
      <c r="A1" s="216" t="s">
        <v>491</v>
      </c>
      <c r="B1" s="217"/>
      <c r="C1" s="217"/>
      <c r="D1" s="217"/>
      <c r="E1" s="217"/>
      <c r="F1" s="217"/>
      <c r="G1" s="217"/>
      <c r="H1" s="217"/>
      <c r="I1" s="217"/>
      <c r="J1" s="217"/>
      <c r="K1" s="217" t="s">
        <v>816</v>
      </c>
      <c r="L1" s="217"/>
      <c r="M1" s="217"/>
      <c r="N1" s="217"/>
      <c r="O1" s="217"/>
      <c r="P1" s="217"/>
      <c r="Q1" s="217"/>
      <c r="R1" s="217"/>
      <c r="S1" s="217"/>
      <c r="T1" s="217"/>
      <c r="U1" s="217"/>
      <c r="V1" s="217"/>
      <c r="W1" s="217"/>
      <c r="X1" s="217"/>
      <c r="Y1" s="217"/>
      <c r="Z1" s="217"/>
      <c r="AA1" s="218"/>
    </row>
    <row r="2" spans="1:27" ht="34.5" customHeight="1" x14ac:dyDescent="0.2">
      <c r="A2" s="30" t="s">
        <v>99</v>
      </c>
      <c r="B2" s="30" t="s">
        <v>0</v>
      </c>
      <c r="C2" s="30" t="s">
        <v>1</v>
      </c>
      <c r="D2" s="30" t="s">
        <v>6</v>
      </c>
      <c r="E2" s="30" t="s">
        <v>7</v>
      </c>
      <c r="F2" s="30" t="s">
        <v>185</v>
      </c>
      <c r="G2" s="30" t="s">
        <v>570</v>
      </c>
      <c r="H2" s="59" t="s">
        <v>10</v>
      </c>
      <c r="I2" s="59" t="s">
        <v>8</v>
      </c>
      <c r="J2" s="59" t="s">
        <v>9</v>
      </c>
      <c r="K2" s="59" t="s">
        <v>11</v>
      </c>
      <c r="L2" s="59" t="s">
        <v>12</v>
      </c>
      <c r="M2" s="59" t="s">
        <v>182</v>
      </c>
      <c r="N2" s="59" t="s">
        <v>196</v>
      </c>
      <c r="O2" s="59" t="s">
        <v>13</v>
      </c>
      <c r="P2" s="59" t="s">
        <v>14</v>
      </c>
      <c r="Q2" s="59" t="s">
        <v>15</v>
      </c>
      <c r="R2" s="59" t="s">
        <v>16</v>
      </c>
      <c r="S2" s="59" t="s">
        <v>200</v>
      </c>
      <c r="T2" s="59" t="s">
        <v>17</v>
      </c>
      <c r="U2" s="59" t="s">
        <v>183</v>
      </c>
      <c r="V2" s="59" t="s">
        <v>18</v>
      </c>
      <c r="W2" s="63" t="s">
        <v>19</v>
      </c>
      <c r="X2" s="59" t="s">
        <v>20</v>
      </c>
      <c r="Y2" s="59" t="s">
        <v>21</v>
      </c>
      <c r="Z2" s="59" t="s">
        <v>22</v>
      </c>
      <c r="AA2" s="30" t="s">
        <v>3</v>
      </c>
    </row>
    <row r="3" spans="1:27" ht="30" customHeight="1" x14ac:dyDescent="0.2">
      <c r="A3" s="36" t="s">
        <v>130</v>
      </c>
      <c r="B3" s="94" t="s">
        <v>293</v>
      </c>
      <c r="C3" s="94" t="s">
        <v>95</v>
      </c>
      <c r="D3" s="94"/>
      <c r="E3" s="94">
        <v>1001026</v>
      </c>
      <c r="F3" s="65" t="s">
        <v>562</v>
      </c>
      <c r="G3" s="65" t="s">
        <v>571</v>
      </c>
      <c r="H3" s="4">
        <v>28.6</v>
      </c>
      <c r="I3" s="96">
        <v>28.6</v>
      </c>
      <c r="J3" s="107">
        <v>0</v>
      </c>
      <c r="K3" s="94"/>
      <c r="L3" s="98"/>
      <c r="M3" s="98"/>
      <c r="N3" s="94"/>
      <c r="O3" s="94"/>
      <c r="P3" s="94"/>
      <c r="Q3" s="99"/>
      <c r="R3" s="94"/>
      <c r="S3" s="94"/>
      <c r="T3" s="6"/>
      <c r="U3" s="99"/>
      <c r="V3" s="99"/>
      <c r="W3" s="100"/>
      <c r="X3" s="99"/>
      <c r="Y3" s="94"/>
      <c r="Z3" s="101"/>
      <c r="AA3" s="102"/>
    </row>
    <row r="4" spans="1:27" ht="30" customHeight="1" x14ac:dyDescent="0.2">
      <c r="A4" s="36" t="s">
        <v>130</v>
      </c>
      <c r="B4" s="94" t="s">
        <v>293</v>
      </c>
      <c r="C4" s="94" t="s">
        <v>95</v>
      </c>
      <c r="D4" s="94"/>
      <c r="E4" s="94">
        <v>1000971</v>
      </c>
      <c r="F4" s="65" t="s">
        <v>766</v>
      </c>
      <c r="G4" s="65" t="s">
        <v>572</v>
      </c>
      <c r="H4" s="4">
        <v>27.500000000000004</v>
      </c>
      <c r="I4" s="96">
        <v>27.500000000000004</v>
      </c>
      <c r="J4" s="107">
        <v>0</v>
      </c>
      <c r="K4" s="94"/>
      <c r="L4" s="98"/>
      <c r="M4" s="98"/>
      <c r="N4" s="94"/>
      <c r="O4" s="94"/>
      <c r="P4" s="94"/>
      <c r="Q4" s="99"/>
      <c r="R4" s="94"/>
      <c r="S4" s="94"/>
      <c r="T4" s="6"/>
      <c r="U4" s="99"/>
      <c r="V4" s="99"/>
      <c r="W4" s="100"/>
      <c r="X4" s="99"/>
      <c r="Y4" s="94"/>
      <c r="Z4" s="101"/>
      <c r="AA4" s="102"/>
    </row>
    <row r="5" spans="1:27" ht="30" customHeight="1" x14ac:dyDescent="0.2">
      <c r="A5" s="36" t="s">
        <v>130</v>
      </c>
      <c r="B5" s="94" t="s">
        <v>293</v>
      </c>
      <c r="C5" s="94" t="s">
        <v>95</v>
      </c>
      <c r="D5" s="94"/>
      <c r="E5" s="94">
        <v>1070476</v>
      </c>
      <c r="F5" s="65" t="s">
        <v>746</v>
      </c>
      <c r="G5" s="65" t="s">
        <v>212</v>
      </c>
      <c r="H5" s="4">
        <v>33</v>
      </c>
      <c r="I5" s="96">
        <v>33</v>
      </c>
      <c r="J5" s="107">
        <v>0</v>
      </c>
      <c r="K5" s="94"/>
      <c r="L5" s="98"/>
      <c r="M5" s="98"/>
      <c r="N5" s="94"/>
      <c r="O5" s="94"/>
      <c r="P5" s="94"/>
      <c r="Q5" s="99"/>
      <c r="R5" s="94"/>
      <c r="S5" s="94"/>
      <c r="T5" s="6"/>
      <c r="U5" s="99"/>
      <c r="V5" s="99"/>
      <c r="W5" s="100"/>
      <c r="X5" s="99"/>
      <c r="Y5" s="94"/>
      <c r="Z5" s="101"/>
      <c r="AA5" s="102"/>
    </row>
    <row r="6" spans="1:27" ht="30" customHeight="1" x14ac:dyDescent="0.2">
      <c r="A6" s="36" t="s">
        <v>130</v>
      </c>
      <c r="B6" s="94" t="s">
        <v>293</v>
      </c>
      <c r="C6" s="94" t="s">
        <v>95</v>
      </c>
      <c r="D6" s="94"/>
      <c r="E6" s="94">
        <v>1004768</v>
      </c>
      <c r="F6" s="65" t="s">
        <v>563</v>
      </c>
      <c r="G6" s="65" t="s">
        <v>216</v>
      </c>
      <c r="H6" s="4">
        <v>5.5</v>
      </c>
      <c r="I6" s="96">
        <v>5.5</v>
      </c>
      <c r="J6" s="107">
        <v>0</v>
      </c>
      <c r="K6" s="94"/>
      <c r="L6" s="98"/>
      <c r="M6" s="98"/>
      <c r="N6" s="94"/>
      <c r="O6" s="94"/>
      <c r="P6" s="94"/>
      <c r="Q6" s="99"/>
      <c r="R6" s="94"/>
      <c r="S6" s="94"/>
      <c r="T6" s="6"/>
      <c r="U6" s="99"/>
      <c r="V6" s="99"/>
      <c r="W6" s="100"/>
      <c r="X6" s="99"/>
      <c r="Y6" s="94"/>
      <c r="Z6" s="101"/>
      <c r="AA6" s="102"/>
    </row>
    <row r="7" spans="1:27" ht="30" customHeight="1" x14ac:dyDescent="0.2">
      <c r="A7" s="36" t="s">
        <v>130</v>
      </c>
      <c r="B7" s="94" t="s">
        <v>293</v>
      </c>
      <c r="C7" s="94" t="s">
        <v>95</v>
      </c>
      <c r="D7" s="94"/>
      <c r="E7" s="94">
        <v>1020287</v>
      </c>
      <c r="F7" s="65" t="s">
        <v>747</v>
      </c>
      <c r="G7" s="65" t="s">
        <v>591</v>
      </c>
      <c r="H7" s="4">
        <v>27.500000000000004</v>
      </c>
      <c r="I7" s="96">
        <v>27.500000000000004</v>
      </c>
      <c r="J7" s="107">
        <v>0</v>
      </c>
      <c r="K7" s="94"/>
      <c r="L7" s="98"/>
      <c r="M7" s="98"/>
      <c r="N7" s="94"/>
      <c r="O7" s="94"/>
      <c r="P7" s="94"/>
      <c r="Q7" s="99"/>
      <c r="R7" s="94"/>
      <c r="S7" s="94"/>
      <c r="T7" s="6"/>
      <c r="U7" s="99"/>
      <c r="V7" s="99"/>
      <c r="W7" s="100"/>
      <c r="X7" s="99"/>
      <c r="Y7" s="94"/>
      <c r="Z7" s="101"/>
      <c r="AA7" s="102"/>
    </row>
    <row r="8" spans="1:27" ht="30" customHeight="1" x14ac:dyDescent="0.2">
      <c r="A8" s="36" t="s">
        <v>130</v>
      </c>
      <c r="B8" s="94" t="s">
        <v>293</v>
      </c>
      <c r="C8" s="94" t="s">
        <v>95</v>
      </c>
      <c r="D8" s="94"/>
      <c r="E8" s="21">
        <v>1000922</v>
      </c>
      <c r="F8" s="65" t="s">
        <v>748</v>
      </c>
      <c r="G8" s="65" t="s">
        <v>215</v>
      </c>
      <c r="H8" s="4">
        <v>27.500000000000004</v>
      </c>
      <c r="I8" s="96">
        <v>27.500000000000004</v>
      </c>
      <c r="J8" s="107">
        <v>0</v>
      </c>
      <c r="K8" s="94"/>
      <c r="L8" s="98"/>
      <c r="M8" s="98"/>
      <c r="N8" s="94"/>
      <c r="O8" s="94"/>
      <c r="P8" s="94"/>
      <c r="Q8" s="99"/>
      <c r="R8" s="94"/>
      <c r="S8" s="94"/>
      <c r="T8" s="6"/>
      <c r="U8" s="99"/>
      <c r="V8" s="99"/>
      <c r="W8" s="100"/>
      <c r="X8" s="99"/>
      <c r="Y8" s="94"/>
      <c r="Z8" s="101"/>
      <c r="AA8" s="102"/>
    </row>
    <row r="9" spans="1:27" ht="30" customHeight="1" x14ac:dyDescent="0.2">
      <c r="A9" s="36" t="s">
        <v>130</v>
      </c>
      <c r="B9" s="94" t="s">
        <v>293</v>
      </c>
      <c r="C9" s="94" t="s">
        <v>95</v>
      </c>
      <c r="D9" s="94"/>
      <c r="E9" s="21">
        <v>1000943</v>
      </c>
      <c r="F9" s="65" t="s">
        <v>564</v>
      </c>
      <c r="G9" s="65" t="s">
        <v>573</v>
      </c>
      <c r="H9" s="4">
        <v>38.5</v>
      </c>
      <c r="I9" s="96">
        <v>38.5</v>
      </c>
      <c r="J9" s="107">
        <v>0</v>
      </c>
      <c r="K9" s="94"/>
      <c r="L9" s="98"/>
      <c r="M9" s="98"/>
      <c r="N9" s="94"/>
      <c r="O9" s="94"/>
      <c r="P9" s="94"/>
      <c r="Q9" s="99"/>
      <c r="R9" s="94"/>
      <c r="S9" s="94"/>
      <c r="T9" s="6"/>
      <c r="U9" s="99"/>
      <c r="V9" s="99"/>
      <c r="W9" s="100"/>
      <c r="X9" s="99"/>
      <c r="Y9" s="94"/>
      <c r="Z9" s="101"/>
      <c r="AA9" s="102"/>
    </row>
    <row r="10" spans="1:27" ht="30" customHeight="1" x14ac:dyDescent="0.2">
      <c r="A10" s="36" t="s">
        <v>130</v>
      </c>
      <c r="B10" s="94" t="s">
        <v>293</v>
      </c>
      <c r="C10" s="94" t="s">
        <v>95</v>
      </c>
      <c r="D10" s="94"/>
      <c r="E10" s="21">
        <v>1020286</v>
      </c>
      <c r="F10" s="65" t="s">
        <v>749</v>
      </c>
      <c r="G10" s="65" t="s">
        <v>573</v>
      </c>
      <c r="H10" s="4">
        <v>27.500000000000004</v>
      </c>
      <c r="I10" s="96">
        <v>27.500000000000004</v>
      </c>
      <c r="J10" s="107">
        <v>0</v>
      </c>
      <c r="K10" s="94"/>
      <c r="L10" s="98"/>
      <c r="M10" s="98"/>
      <c r="N10" s="94"/>
      <c r="O10" s="94"/>
      <c r="P10" s="94"/>
      <c r="Q10" s="99"/>
      <c r="R10" s="94"/>
      <c r="S10" s="94"/>
      <c r="T10" s="6"/>
      <c r="U10" s="99"/>
      <c r="V10" s="99"/>
      <c r="W10" s="100"/>
      <c r="X10" s="99"/>
      <c r="Y10" s="94"/>
      <c r="Z10" s="101"/>
      <c r="AA10" s="102"/>
    </row>
    <row r="11" spans="1:27" ht="30" customHeight="1" x14ac:dyDescent="0.2">
      <c r="A11" s="36" t="s">
        <v>130</v>
      </c>
      <c r="B11" s="94" t="s">
        <v>293</v>
      </c>
      <c r="C11" s="94" t="s">
        <v>95</v>
      </c>
      <c r="D11" s="94"/>
      <c r="E11" s="21">
        <v>1001108</v>
      </c>
      <c r="F11" s="65" t="s">
        <v>750</v>
      </c>
      <c r="G11" s="65" t="s">
        <v>217</v>
      </c>
      <c r="H11" s="4">
        <v>27.500000000000004</v>
      </c>
      <c r="I11" s="96">
        <v>27.500000000000004</v>
      </c>
      <c r="J11" s="107">
        <v>0</v>
      </c>
      <c r="K11" s="94"/>
      <c r="L11" s="98"/>
      <c r="M11" s="98"/>
      <c r="N11" s="94"/>
      <c r="O11" s="94"/>
      <c r="P11" s="94"/>
      <c r="Q11" s="99"/>
      <c r="R11" s="94"/>
      <c r="S11" s="94"/>
      <c r="T11" s="6"/>
      <c r="U11" s="99"/>
      <c r="V11" s="99"/>
      <c r="W11" s="100"/>
      <c r="X11" s="99"/>
      <c r="Y11" s="94"/>
      <c r="Z11" s="101"/>
      <c r="AA11" s="102"/>
    </row>
    <row r="12" spans="1:27" ht="30" customHeight="1" x14ac:dyDescent="0.2">
      <c r="A12" s="36" t="s">
        <v>130</v>
      </c>
      <c r="B12" s="94" t="s">
        <v>293</v>
      </c>
      <c r="C12" s="94" t="s">
        <v>95</v>
      </c>
      <c r="D12" s="94"/>
      <c r="E12" s="21">
        <v>1001109</v>
      </c>
      <c r="F12" s="65" t="s">
        <v>751</v>
      </c>
      <c r="G12" s="65" t="s">
        <v>218</v>
      </c>
      <c r="H12" s="4">
        <v>27.500000000000004</v>
      </c>
      <c r="I12" s="96">
        <v>27.500000000000004</v>
      </c>
      <c r="J12" s="107">
        <v>0</v>
      </c>
      <c r="K12" s="94"/>
      <c r="L12" s="98"/>
      <c r="M12" s="98"/>
      <c r="N12" s="94"/>
      <c r="O12" s="94"/>
      <c r="P12" s="94"/>
      <c r="Q12" s="99"/>
      <c r="R12" s="94"/>
      <c r="S12" s="94"/>
      <c r="T12" s="6"/>
      <c r="U12" s="99"/>
      <c r="V12" s="99"/>
      <c r="W12" s="100"/>
      <c r="X12" s="99"/>
      <c r="Y12" s="94"/>
      <c r="Z12" s="101"/>
      <c r="AA12" s="102"/>
    </row>
    <row r="13" spans="1:27" ht="30" customHeight="1" x14ac:dyDescent="0.2">
      <c r="A13" s="36" t="s">
        <v>130</v>
      </c>
      <c r="B13" s="94" t="s">
        <v>293</v>
      </c>
      <c r="C13" s="94" t="s">
        <v>95</v>
      </c>
      <c r="D13" s="94"/>
      <c r="E13" s="21">
        <v>1001111</v>
      </c>
      <c r="F13" s="65" t="s">
        <v>752</v>
      </c>
      <c r="G13" s="65" t="s">
        <v>219</v>
      </c>
      <c r="H13" s="4">
        <v>27.500000000000004</v>
      </c>
      <c r="I13" s="96">
        <v>27.500000000000004</v>
      </c>
      <c r="J13" s="107">
        <v>0</v>
      </c>
      <c r="K13" s="94"/>
      <c r="L13" s="98"/>
      <c r="M13" s="98"/>
      <c r="N13" s="94"/>
      <c r="O13" s="94"/>
      <c r="P13" s="94"/>
      <c r="Q13" s="99"/>
      <c r="R13" s="94"/>
      <c r="S13" s="94"/>
      <c r="T13" s="6"/>
      <c r="U13" s="99"/>
      <c r="V13" s="99"/>
      <c r="W13" s="100"/>
      <c r="X13" s="99"/>
      <c r="Y13" s="94"/>
      <c r="Z13" s="101"/>
      <c r="AA13" s="102"/>
    </row>
    <row r="14" spans="1:27" ht="30" customHeight="1" x14ac:dyDescent="0.2">
      <c r="A14" s="36" t="s">
        <v>130</v>
      </c>
      <c r="B14" s="94" t="s">
        <v>293</v>
      </c>
      <c r="C14" s="94" t="s">
        <v>95</v>
      </c>
      <c r="D14" s="94"/>
      <c r="E14" s="21">
        <v>1001112</v>
      </c>
      <c r="F14" s="65" t="s">
        <v>753</v>
      </c>
      <c r="G14" s="65" t="s">
        <v>220</v>
      </c>
      <c r="H14" s="4">
        <v>27.500000000000004</v>
      </c>
      <c r="I14" s="96">
        <v>27.500000000000004</v>
      </c>
      <c r="J14" s="107">
        <v>0</v>
      </c>
      <c r="K14" s="94"/>
      <c r="L14" s="98"/>
      <c r="M14" s="98"/>
      <c r="N14" s="94"/>
      <c r="O14" s="94"/>
      <c r="P14" s="94"/>
      <c r="Q14" s="99"/>
      <c r="R14" s="94"/>
      <c r="S14" s="94"/>
      <c r="T14" s="6"/>
      <c r="U14" s="99"/>
      <c r="V14" s="99"/>
      <c r="W14" s="100"/>
      <c r="X14" s="99"/>
      <c r="Y14" s="94"/>
      <c r="Z14" s="101"/>
      <c r="AA14" s="102"/>
    </row>
    <row r="15" spans="1:27" ht="30" customHeight="1" x14ac:dyDescent="0.2">
      <c r="A15" s="36" t="s">
        <v>130</v>
      </c>
      <c r="B15" s="94" t="s">
        <v>293</v>
      </c>
      <c r="C15" s="94" t="s">
        <v>95</v>
      </c>
      <c r="D15" s="94"/>
      <c r="E15" s="21">
        <v>1000731</v>
      </c>
      <c r="F15" s="65" t="s">
        <v>565</v>
      </c>
      <c r="G15" s="65" t="s">
        <v>574</v>
      </c>
      <c r="H15" s="4">
        <v>268.99950000000001</v>
      </c>
      <c r="I15" s="96">
        <v>268.99950000000001</v>
      </c>
      <c r="J15" s="107">
        <v>0</v>
      </c>
      <c r="K15" s="94"/>
      <c r="L15" s="98"/>
      <c r="M15" s="98"/>
      <c r="N15" s="94"/>
      <c r="O15" s="94"/>
      <c r="P15" s="94"/>
      <c r="Q15" s="99"/>
      <c r="R15" s="94"/>
      <c r="S15" s="94"/>
      <c r="T15" s="6"/>
      <c r="U15" s="99"/>
      <c r="V15" s="99"/>
      <c r="W15" s="100"/>
      <c r="X15" s="99"/>
      <c r="Y15" s="94"/>
      <c r="Z15" s="101"/>
      <c r="AA15" s="102"/>
    </row>
    <row r="16" spans="1:27" ht="30" customHeight="1" x14ac:dyDescent="0.2">
      <c r="A16" s="36" t="s">
        <v>130</v>
      </c>
      <c r="B16" s="94" t="s">
        <v>293</v>
      </c>
      <c r="C16" s="94" t="s">
        <v>95</v>
      </c>
      <c r="D16" s="94"/>
      <c r="E16" s="21">
        <v>1001103</v>
      </c>
      <c r="F16" s="65" t="s">
        <v>754</v>
      </c>
      <c r="G16" s="65" t="s">
        <v>755</v>
      </c>
      <c r="H16" s="4">
        <v>299.00200000000001</v>
      </c>
      <c r="I16" s="96">
        <v>299.00200000000001</v>
      </c>
      <c r="J16" s="107">
        <v>0</v>
      </c>
      <c r="K16" s="94"/>
      <c r="L16" s="98"/>
      <c r="M16" s="98"/>
      <c r="N16" s="94"/>
      <c r="O16" s="94"/>
      <c r="P16" s="94"/>
      <c r="Q16" s="99"/>
      <c r="R16" s="94"/>
      <c r="S16" s="94"/>
      <c r="T16" s="6"/>
      <c r="U16" s="99"/>
      <c r="V16" s="99"/>
      <c r="W16" s="100"/>
      <c r="X16" s="99"/>
      <c r="Y16" s="94"/>
      <c r="Z16" s="101"/>
      <c r="AA16" s="102"/>
    </row>
    <row r="17" spans="1:27" ht="30" customHeight="1" x14ac:dyDescent="0.2">
      <c r="A17" s="36" t="s">
        <v>130</v>
      </c>
      <c r="B17" s="94" t="s">
        <v>293</v>
      </c>
      <c r="C17" s="94" t="s">
        <v>95</v>
      </c>
      <c r="D17" s="94"/>
      <c r="E17" s="21">
        <v>1001104</v>
      </c>
      <c r="F17" s="65" t="s">
        <v>756</v>
      </c>
      <c r="G17" s="65" t="s">
        <v>757</v>
      </c>
      <c r="H17" s="4">
        <v>328.99900000000002</v>
      </c>
      <c r="I17" s="96">
        <v>328.99900000000002</v>
      </c>
      <c r="J17" s="107">
        <v>0</v>
      </c>
      <c r="K17" s="94"/>
      <c r="L17" s="98"/>
      <c r="M17" s="98"/>
      <c r="N17" s="94"/>
      <c r="O17" s="94"/>
      <c r="P17" s="94"/>
      <c r="Q17" s="99"/>
      <c r="R17" s="94"/>
      <c r="S17" s="94"/>
      <c r="T17" s="6"/>
      <c r="U17" s="99"/>
      <c r="V17" s="99"/>
      <c r="W17" s="100"/>
      <c r="X17" s="99"/>
      <c r="Y17" s="94"/>
      <c r="Z17" s="101"/>
      <c r="AA17" s="102"/>
    </row>
    <row r="18" spans="1:27" ht="30" customHeight="1" x14ac:dyDescent="0.2">
      <c r="A18" s="36" t="s">
        <v>130</v>
      </c>
      <c r="B18" s="94" t="s">
        <v>293</v>
      </c>
      <c r="C18" s="94" t="s">
        <v>95</v>
      </c>
      <c r="D18" s="94"/>
      <c r="E18" s="21">
        <v>1001399</v>
      </c>
      <c r="F18" s="65" t="s">
        <v>758</v>
      </c>
      <c r="G18" s="65" t="s">
        <v>759</v>
      </c>
      <c r="H18" s="4">
        <v>399.00300000000004</v>
      </c>
      <c r="I18" s="96">
        <v>399.00300000000004</v>
      </c>
      <c r="J18" s="107">
        <v>0</v>
      </c>
      <c r="K18" s="94"/>
      <c r="L18" s="98"/>
      <c r="M18" s="98"/>
      <c r="N18" s="94"/>
      <c r="O18" s="94"/>
      <c r="P18" s="94"/>
      <c r="Q18" s="99"/>
      <c r="R18" s="94"/>
      <c r="S18" s="94"/>
      <c r="T18" s="6"/>
      <c r="U18" s="99"/>
      <c r="V18" s="99"/>
      <c r="W18" s="100"/>
      <c r="X18" s="99"/>
      <c r="Y18" s="94"/>
      <c r="Z18" s="101"/>
      <c r="AA18" s="102"/>
    </row>
    <row r="19" spans="1:27" ht="30" customHeight="1" x14ac:dyDescent="0.2">
      <c r="A19" s="36" t="s">
        <v>130</v>
      </c>
      <c r="B19" s="94" t="s">
        <v>293</v>
      </c>
      <c r="C19" s="94" t="s">
        <v>95</v>
      </c>
      <c r="D19" s="94"/>
      <c r="E19" s="21">
        <v>1001105</v>
      </c>
      <c r="F19" s="65" t="s">
        <v>760</v>
      </c>
      <c r="G19" s="65" t="s">
        <v>755</v>
      </c>
      <c r="H19" s="4">
        <v>488.99950000000007</v>
      </c>
      <c r="I19" s="96">
        <v>488.99950000000007</v>
      </c>
      <c r="J19" s="107">
        <v>0</v>
      </c>
      <c r="K19" s="94"/>
      <c r="L19" s="98"/>
      <c r="M19" s="98"/>
      <c r="N19" s="94"/>
      <c r="O19" s="94"/>
      <c r="P19" s="94"/>
      <c r="Q19" s="99"/>
      <c r="R19" s="94"/>
      <c r="S19" s="94"/>
      <c r="T19" s="6"/>
      <c r="U19" s="99"/>
      <c r="V19" s="99"/>
      <c r="W19" s="100"/>
      <c r="X19" s="99"/>
      <c r="Y19" s="94"/>
      <c r="Z19" s="101"/>
      <c r="AA19" s="102"/>
    </row>
    <row r="20" spans="1:27" ht="30" customHeight="1" x14ac:dyDescent="0.2">
      <c r="A20" s="36" t="s">
        <v>130</v>
      </c>
      <c r="B20" s="94" t="s">
        <v>293</v>
      </c>
      <c r="C20" s="94" t="s">
        <v>95</v>
      </c>
      <c r="D20" s="94"/>
      <c r="E20" s="21">
        <v>1000863</v>
      </c>
      <c r="F20" s="65" t="s">
        <v>761</v>
      </c>
      <c r="G20" s="65" t="s">
        <v>757</v>
      </c>
      <c r="H20" s="4">
        <v>578.99600000000009</v>
      </c>
      <c r="I20" s="96">
        <v>578.99600000000009</v>
      </c>
      <c r="J20" s="107">
        <v>0</v>
      </c>
      <c r="K20" s="94"/>
      <c r="L20" s="98"/>
      <c r="M20" s="98"/>
      <c r="N20" s="94"/>
      <c r="O20" s="94"/>
      <c r="P20" s="94"/>
      <c r="Q20" s="99"/>
      <c r="R20" s="94"/>
      <c r="S20" s="94"/>
      <c r="T20" s="6"/>
      <c r="U20" s="99"/>
      <c r="V20" s="99"/>
      <c r="W20" s="100"/>
      <c r="X20" s="99"/>
      <c r="Y20" s="94"/>
      <c r="Z20" s="101"/>
      <c r="AA20" s="102"/>
    </row>
    <row r="21" spans="1:27" ht="30" customHeight="1" x14ac:dyDescent="0.2">
      <c r="A21" s="36" t="s">
        <v>130</v>
      </c>
      <c r="B21" s="94" t="s">
        <v>293</v>
      </c>
      <c r="C21" s="94" t="s">
        <v>95</v>
      </c>
      <c r="D21" s="94"/>
      <c r="E21" s="21">
        <v>1000962</v>
      </c>
      <c r="F21" s="65" t="s">
        <v>873</v>
      </c>
      <c r="G21" s="65" t="s">
        <v>874</v>
      </c>
      <c r="H21" s="4">
        <v>27.500000000000004</v>
      </c>
      <c r="I21" s="96">
        <v>27.500000000000004</v>
      </c>
      <c r="J21" s="107">
        <v>0</v>
      </c>
      <c r="K21" s="94"/>
      <c r="L21" s="98"/>
      <c r="M21" s="98"/>
      <c r="N21" s="94"/>
      <c r="O21" s="94"/>
      <c r="P21" s="94"/>
      <c r="Q21" s="99"/>
      <c r="R21" s="94"/>
      <c r="S21" s="94"/>
      <c r="T21" s="6"/>
      <c r="U21" s="99"/>
      <c r="V21" s="99"/>
      <c r="W21" s="100"/>
      <c r="X21" s="99"/>
      <c r="Y21" s="94"/>
      <c r="Z21" s="101"/>
      <c r="AA21" s="102"/>
    </row>
    <row r="22" spans="1:27" ht="30" customHeight="1" x14ac:dyDescent="0.2">
      <c r="A22" s="36" t="s">
        <v>130</v>
      </c>
      <c r="B22" s="94" t="s">
        <v>293</v>
      </c>
      <c r="C22" s="94" t="s">
        <v>95</v>
      </c>
      <c r="D22" s="94"/>
      <c r="E22" s="21">
        <v>1001115</v>
      </c>
      <c r="F22" s="65" t="s">
        <v>762</v>
      </c>
      <c r="G22" s="65" t="s">
        <v>217</v>
      </c>
      <c r="H22" s="4">
        <v>27.500000000000004</v>
      </c>
      <c r="I22" s="96">
        <v>27.500000000000004</v>
      </c>
      <c r="J22" s="107">
        <v>0</v>
      </c>
      <c r="K22" s="94"/>
      <c r="L22" s="98"/>
      <c r="M22" s="98"/>
      <c r="N22" s="94"/>
      <c r="O22" s="94"/>
      <c r="P22" s="94"/>
      <c r="Q22" s="99"/>
      <c r="R22" s="94"/>
      <c r="S22" s="94"/>
      <c r="T22" s="6"/>
      <c r="U22" s="99"/>
      <c r="V22" s="99"/>
      <c r="W22" s="100"/>
      <c r="X22" s="99"/>
      <c r="Y22" s="94"/>
      <c r="Z22" s="101"/>
      <c r="AA22" s="102"/>
    </row>
    <row r="23" spans="1:27" ht="30" customHeight="1" x14ac:dyDescent="0.2">
      <c r="A23" s="36" t="s">
        <v>130</v>
      </c>
      <c r="B23" s="94" t="s">
        <v>293</v>
      </c>
      <c r="C23" s="94" t="s">
        <v>95</v>
      </c>
      <c r="D23" s="94"/>
      <c r="E23" s="21">
        <v>1001110</v>
      </c>
      <c r="F23" s="65" t="s">
        <v>763</v>
      </c>
      <c r="G23" s="65" t="s">
        <v>218</v>
      </c>
      <c r="H23" s="4">
        <v>27.500000000000004</v>
      </c>
      <c r="I23" s="96">
        <v>27.500000000000004</v>
      </c>
      <c r="J23" s="107">
        <v>0</v>
      </c>
      <c r="K23" s="94"/>
      <c r="L23" s="98"/>
      <c r="M23" s="98"/>
      <c r="N23" s="94"/>
      <c r="O23" s="94"/>
      <c r="P23" s="94"/>
      <c r="Q23" s="99"/>
      <c r="R23" s="94"/>
      <c r="S23" s="94"/>
      <c r="T23" s="6"/>
      <c r="U23" s="99"/>
      <c r="V23" s="99"/>
      <c r="W23" s="100"/>
      <c r="X23" s="99"/>
      <c r="Y23" s="94"/>
      <c r="Z23" s="101"/>
      <c r="AA23" s="102"/>
    </row>
    <row r="24" spans="1:27" ht="30" customHeight="1" x14ac:dyDescent="0.2">
      <c r="A24" s="36" t="s">
        <v>130</v>
      </c>
      <c r="B24" s="94" t="s">
        <v>293</v>
      </c>
      <c r="C24" s="94" t="s">
        <v>95</v>
      </c>
      <c r="D24" s="94"/>
      <c r="E24" s="21">
        <v>1001114</v>
      </c>
      <c r="F24" s="65" t="s">
        <v>764</v>
      </c>
      <c r="G24" s="65" t="s">
        <v>219</v>
      </c>
      <c r="H24" s="4">
        <v>27.500000000000004</v>
      </c>
      <c r="I24" s="96">
        <v>27.500000000000004</v>
      </c>
      <c r="J24" s="107">
        <v>0</v>
      </c>
      <c r="K24" s="94"/>
      <c r="L24" s="98"/>
      <c r="M24" s="98"/>
      <c r="N24" s="94"/>
      <c r="O24" s="94"/>
      <c r="P24" s="94"/>
      <c r="Q24" s="99"/>
      <c r="R24" s="94"/>
      <c r="S24" s="94"/>
      <c r="T24" s="6"/>
      <c r="U24" s="99"/>
      <c r="V24" s="99"/>
      <c r="W24" s="100"/>
      <c r="X24" s="99"/>
      <c r="Y24" s="94"/>
      <c r="Z24" s="101"/>
      <c r="AA24" s="102"/>
    </row>
    <row r="25" spans="1:27" ht="30" customHeight="1" x14ac:dyDescent="0.2">
      <c r="A25" s="36" t="s">
        <v>130</v>
      </c>
      <c r="B25" s="94" t="s">
        <v>293</v>
      </c>
      <c r="C25" s="94" t="s">
        <v>95</v>
      </c>
      <c r="D25" s="94"/>
      <c r="E25" s="21">
        <v>1001113</v>
      </c>
      <c r="F25" s="65" t="s">
        <v>765</v>
      </c>
      <c r="G25" s="65" t="s">
        <v>220</v>
      </c>
      <c r="H25" s="4">
        <v>27.500000000000004</v>
      </c>
      <c r="I25" s="96">
        <v>27.500000000000004</v>
      </c>
      <c r="J25" s="107">
        <v>0</v>
      </c>
      <c r="K25" s="94"/>
      <c r="L25" s="98"/>
      <c r="M25" s="98"/>
      <c r="N25" s="94"/>
      <c r="O25" s="94"/>
      <c r="P25" s="94"/>
      <c r="Q25" s="99"/>
      <c r="R25" s="94"/>
      <c r="S25" s="94"/>
      <c r="T25" s="6"/>
      <c r="U25" s="99"/>
      <c r="V25" s="99"/>
      <c r="W25" s="100"/>
      <c r="X25" s="99"/>
      <c r="Y25" s="94"/>
      <c r="Z25" s="101"/>
      <c r="AA25" s="102"/>
    </row>
    <row r="26" spans="1:27" ht="30" customHeight="1" x14ac:dyDescent="0.2">
      <c r="A26" s="36" t="s">
        <v>130</v>
      </c>
      <c r="B26" s="94" t="s">
        <v>293</v>
      </c>
      <c r="C26" s="94" t="s">
        <v>95</v>
      </c>
      <c r="D26" s="94"/>
      <c r="E26" s="21">
        <v>1000965</v>
      </c>
      <c r="F26" s="65" t="s">
        <v>875</v>
      </c>
      <c r="G26" s="65" t="s">
        <v>212</v>
      </c>
      <c r="H26" s="4">
        <v>27.500000000000004</v>
      </c>
      <c r="I26" s="96">
        <v>27.500000000000004</v>
      </c>
      <c r="J26" s="107">
        <v>0</v>
      </c>
      <c r="K26" s="94"/>
      <c r="L26" s="98"/>
      <c r="M26" s="98"/>
      <c r="N26" s="94"/>
      <c r="O26" s="94"/>
      <c r="P26" s="94"/>
      <c r="Q26" s="99"/>
      <c r="R26" s="94"/>
      <c r="S26" s="94"/>
      <c r="T26" s="6"/>
      <c r="U26" s="99"/>
      <c r="V26" s="99"/>
      <c r="W26" s="100"/>
      <c r="X26" s="99"/>
      <c r="Y26" s="94"/>
      <c r="Z26" s="101"/>
      <c r="AA26" s="102"/>
    </row>
    <row r="27" spans="1:27" ht="30" customHeight="1" x14ac:dyDescent="0.2">
      <c r="A27" s="36" t="s">
        <v>130</v>
      </c>
      <c r="B27" s="94" t="s">
        <v>293</v>
      </c>
      <c r="C27" s="94" t="s">
        <v>95</v>
      </c>
      <c r="D27" s="94"/>
      <c r="E27" s="21">
        <v>1115047</v>
      </c>
      <c r="F27" s="65" t="s">
        <v>566</v>
      </c>
      <c r="G27" s="65" t="s">
        <v>575</v>
      </c>
      <c r="H27" s="4">
        <v>218.99900000000002</v>
      </c>
      <c r="I27" s="96">
        <v>218.99900000000002</v>
      </c>
      <c r="J27" s="107">
        <v>0</v>
      </c>
      <c r="K27" s="94"/>
      <c r="L27" s="98"/>
      <c r="M27" s="98"/>
      <c r="N27" s="94"/>
      <c r="O27" s="94"/>
      <c r="P27" s="94"/>
      <c r="Q27" s="99"/>
      <c r="R27" s="94"/>
      <c r="S27" s="94"/>
      <c r="T27" s="6"/>
      <c r="U27" s="99"/>
      <c r="V27" s="99"/>
      <c r="W27" s="100"/>
      <c r="X27" s="99"/>
      <c r="Y27" s="94"/>
      <c r="Z27" s="101"/>
      <c r="AA27" s="102"/>
    </row>
    <row r="28" spans="1:27" ht="30" customHeight="1" x14ac:dyDescent="0.2">
      <c r="A28" s="36" t="s">
        <v>130</v>
      </c>
      <c r="B28" s="94" t="s">
        <v>293</v>
      </c>
      <c r="C28" s="94" t="s">
        <v>95</v>
      </c>
      <c r="D28" s="94"/>
      <c r="E28" s="21">
        <v>1001395</v>
      </c>
      <c r="F28" s="65" t="s">
        <v>567</v>
      </c>
      <c r="G28" s="65" t="s">
        <v>575</v>
      </c>
      <c r="H28" s="4">
        <v>279.00400000000002</v>
      </c>
      <c r="I28" s="96">
        <v>279.00400000000002</v>
      </c>
      <c r="J28" s="107">
        <v>0</v>
      </c>
      <c r="K28" s="94"/>
      <c r="L28" s="98"/>
      <c r="M28" s="98"/>
      <c r="N28" s="94"/>
      <c r="O28" s="94"/>
      <c r="P28" s="94"/>
      <c r="Q28" s="99"/>
      <c r="R28" s="94"/>
      <c r="S28" s="94"/>
      <c r="T28" s="6"/>
      <c r="U28" s="99"/>
      <c r="V28" s="99"/>
      <c r="W28" s="100"/>
      <c r="X28" s="99"/>
      <c r="Y28" s="94"/>
      <c r="Z28" s="101"/>
      <c r="AA28" s="102"/>
    </row>
    <row r="29" spans="1:27" ht="30" customHeight="1" x14ac:dyDescent="0.2">
      <c r="A29" s="36" t="s">
        <v>130</v>
      </c>
      <c r="B29" s="94" t="s">
        <v>293</v>
      </c>
      <c r="C29" s="94" t="s">
        <v>95</v>
      </c>
      <c r="D29" s="94"/>
      <c r="E29" s="21">
        <v>1001303</v>
      </c>
      <c r="F29" s="65" t="s">
        <v>568</v>
      </c>
      <c r="G29" s="65" t="s">
        <v>575</v>
      </c>
      <c r="H29" s="4">
        <v>289</v>
      </c>
      <c r="I29" s="96">
        <v>289</v>
      </c>
      <c r="J29" s="107">
        <v>0</v>
      </c>
      <c r="K29" s="94"/>
      <c r="L29" s="98"/>
      <c r="M29" s="98"/>
      <c r="N29" s="94"/>
      <c r="O29" s="94"/>
      <c r="P29" s="94"/>
      <c r="Q29" s="99"/>
      <c r="R29" s="94"/>
      <c r="S29" s="94"/>
      <c r="T29" s="6"/>
      <c r="U29" s="99"/>
      <c r="V29" s="99"/>
      <c r="W29" s="100"/>
      <c r="X29" s="99"/>
      <c r="Y29" s="94"/>
      <c r="Z29" s="101"/>
      <c r="AA29" s="102"/>
    </row>
    <row r="30" spans="1:27" ht="30" customHeight="1" x14ac:dyDescent="0.2">
      <c r="A30" s="36" t="s">
        <v>130</v>
      </c>
      <c r="B30" s="94" t="s">
        <v>293</v>
      </c>
      <c r="C30" s="94" t="s">
        <v>95</v>
      </c>
      <c r="D30" s="94"/>
      <c r="E30" s="21">
        <v>1001394</v>
      </c>
      <c r="F30" s="65" t="s">
        <v>767</v>
      </c>
      <c r="G30" s="65" t="s">
        <v>575</v>
      </c>
      <c r="H30" s="4">
        <v>399</v>
      </c>
      <c r="I30" s="96">
        <v>399</v>
      </c>
      <c r="J30" s="107">
        <v>0</v>
      </c>
      <c r="K30" s="94"/>
      <c r="L30" s="98"/>
      <c r="M30" s="98"/>
      <c r="N30" s="94"/>
      <c r="O30" s="94"/>
      <c r="P30" s="94"/>
      <c r="Q30" s="99"/>
      <c r="R30" s="94"/>
      <c r="S30" s="94"/>
      <c r="T30" s="6"/>
      <c r="U30" s="99"/>
      <c r="V30" s="99"/>
      <c r="W30" s="100"/>
      <c r="X30" s="99"/>
      <c r="Y30" s="94"/>
      <c r="Z30" s="101"/>
      <c r="AA30" s="102"/>
    </row>
    <row r="31" spans="1:27" ht="30" customHeight="1" x14ac:dyDescent="0.2">
      <c r="A31" s="36" t="s">
        <v>130</v>
      </c>
      <c r="B31" s="94" t="s">
        <v>293</v>
      </c>
      <c r="C31" s="94" t="s">
        <v>95</v>
      </c>
      <c r="D31" s="94"/>
      <c r="E31" s="21">
        <v>1001027</v>
      </c>
      <c r="F31" s="65" t="s">
        <v>569</v>
      </c>
      <c r="G31" s="65" t="s">
        <v>575</v>
      </c>
      <c r="H31" s="4">
        <v>28.6</v>
      </c>
      <c r="I31" s="96">
        <v>28.6</v>
      </c>
      <c r="J31" s="107">
        <v>0</v>
      </c>
      <c r="K31" s="94"/>
      <c r="L31" s="98"/>
      <c r="M31" s="98"/>
      <c r="N31" s="94"/>
      <c r="O31" s="94"/>
      <c r="P31" s="94"/>
      <c r="Q31" s="99"/>
      <c r="R31" s="94"/>
      <c r="S31" s="94"/>
      <c r="T31" s="6"/>
      <c r="U31" s="99"/>
      <c r="V31" s="99"/>
      <c r="W31" s="100"/>
      <c r="X31" s="99"/>
      <c r="Y31" s="94"/>
      <c r="Z31" s="101"/>
      <c r="AA31" s="102"/>
    </row>
    <row r="32" spans="1:27" ht="30" customHeight="1" x14ac:dyDescent="0.2">
      <c r="A32" s="36" t="s">
        <v>130</v>
      </c>
      <c r="B32" s="94" t="s">
        <v>293</v>
      </c>
      <c r="C32" s="94" t="s">
        <v>95</v>
      </c>
      <c r="D32" s="94"/>
      <c r="E32" s="21">
        <v>1001350</v>
      </c>
      <c r="F32" s="65" t="s">
        <v>768</v>
      </c>
      <c r="G32" s="65" t="s">
        <v>575</v>
      </c>
      <c r="H32" s="4">
        <v>789</v>
      </c>
      <c r="I32" s="96">
        <v>789</v>
      </c>
      <c r="J32" s="107">
        <v>0</v>
      </c>
      <c r="K32" s="94"/>
      <c r="L32" s="98"/>
      <c r="M32" s="98"/>
      <c r="N32" s="94"/>
      <c r="O32" s="94"/>
      <c r="P32" s="94"/>
      <c r="Q32" s="99"/>
      <c r="R32" s="94"/>
      <c r="S32" s="94"/>
      <c r="T32" s="6"/>
      <c r="U32" s="99"/>
      <c r="V32" s="99"/>
      <c r="W32" s="100"/>
      <c r="X32" s="99"/>
      <c r="Y32" s="94"/>
      <c r="Z32" s="101"/>
      <c r="AA32" s="102"/>
    </row>
    <row r="33" spans="1:27" ht="30" customHeight="1" x14ac:dyDescent="0.2">
      <c r="A33" s="36" t="s">
        <v>130</v>
      </c>
      <c r="B33" s="94" t="s">
        <v>293</v>
      </c>
      <c r="C33" s="94" t="s">
        <v>95</v>
      </c>
      <c r="D33" s="94"/>
      <c r="E33" s="21">
        <v>1001354</v>
      </c>
      <c r="F33" s="65" t="s">
        <v>769</v>
      </c>
      <c r="G33" s="65" t="s">
        <v>575</v>
      </c>
      <c r="H33" s="4">
        <v>839</v>
      </c>
      <c r="I33" s="96">
        <v>839</v>
      </c>
      <c r="J33" s="107">
        <v>0</v>
      </c>
      <c r="K33" s="94"/>
      <c r="L33" s="98"/>
      <c r="M33" s="98"/>
      <c r="N33" s="94"/>
      <c r="O33" s="94"/>
      <c r="P33" s="94"/>
      <c r="Q33" s="99"/>
      <c r="R33" s="94"/>
      <c r="S33" s="94"/>
      <c r="T33" s="6"/>
      <c r="U33" s="99"/>
      <c r="V33" s="99"/>
      <c r="W33" s="100"/>
      <c r="X33" s="99"/>
      <c r="Y33" s="94"/>
      <c r="Z33" s="101"/>
      <c r="AA33" s="102"/>
    </row>
    <row r="34" spans="1:27" ht="30" customHeight="1" x14ac:dyDescent="0.2">
      <c r="A34" s="36" t="s">
        <v>130</v>
      </c>
      <c r="B34" s="94" t="s">
        <v>293</v>
      </c>
      <c r="C34" s="94" t="s">
        <v>95</v>
      </c>
      <c r="D34" s="94"/>
      <c r="E34" s="21">
        <v>1001355</v>
      </c>
      <c r="F34" s="65" t="s">
        <v>770</v>
      </c>
      <c r="G34" s="65" t="s">
        <v>575</v>
      </c>
      <c r="H34" s="4">
        <v>839</v>
      </c>
      <c r="I34" s="96">
        <v>839</v>
      </c>
      <c r="J34" s="107">
        <v>0</v>
      </c>
      <c r="K34" s="94"/>
      <c r="L34" s="98"/>
      <c r="M34" s="98"/>
      <c r="N34" s="94"/>
      <c r="O34" s="94"/>
      <c r="P34" s="94"/>
      <c r="Q34" s="99"/>
      <c r="R34" s="94"/>
      <c r="S34" s="94"/>
      <c r="T34" s="6"/>
      <c r="U34" s="99"/>
      <c r="V34" s="99"/>
      <c r="W34" s="100"/>
      <c r="X34" s="99"/>
      <c r="Y34" s="94"/>
      <c r="Z34" s="101"/>
      <c r="AA34" s="102"/>
    </row>
    <row r="35" spans="1:27" ht="30" customHeight="1" x14ac:dyDescent="0.2">
      <c r="A35" s="36" t="s">
        <v>130</v>
      </c>
      <c r="B35" s="94" t="s">
        <v>293</v>
      </c>
      <c r="C35" s="94" t="s">
        <v>95</v>
      </c>
      <c r="D35" s="94"/>
      <c r="E35" s="21">
        <v>1001358</v>
      </c>
      <c r="F35" s="65" t="s">
        <v>771</v>
      </c>
      <c r="G35" s="65" t="s">
        <v>575</v>
      </c>
      <c r="H35" s="4">
        <v>479</v>
      </c>
      <c r="I35" s="96">
        <v>479</v>
      </c>
      <c r="J35" s="107">
        <v>0</v>
      </c>
      <c r="K35" s="94"/>
      <c r="L35" s="98"/>
      <c r="M35" s="98"/>
      <c r="N35" s="94"/>
      <c r="O35" s="94"/>
      <c r="P35" s="94"/>
      <c r="Q35" s="99"/>
      <c r="R35" s="94"/>
      <c r="S35" s="94"/>
      <c r="T35" s="6"/>
      <c r="U35" s="99"/>
      <c r="V35" s="99"/>
      <c r="W35" s="100"/>
      <c r="X35" s="99"/>
      <c r="Y35" s="94"/>
      <c r="Z35" s="101"/>
      <c r="AA35" s="102"/>
    </row>
    <row r="36" spans="1:27" ht="30" customHeight="1" x14ac:dyDescent="0.2">
      <c r="A36" s="36" t="s">
        <v>130</v>
      </c>
      <c r="B36" s="94" t="s">
        <v>293</v>
      </c>
      <c r="C36" s="94" t="s">
        <v>95</v>
      </c>
      <c r="D36" s="94"/>
      <c r="E36" s="21">
        <v>1001361</v>
      </c>
      <c r="F36" s="65" t="s">
        <v>772</v>
      </c>
      <c r="G36" s="65" t="s">
        <v>575</v>
      </c>
      <c r="H36" s="4">
        <v>529</v>
      </c>
      <c r="I36" s="96">
        <v>529</v>
      </c>
      <c r="J36" s="107">
        <v>0</v>
      </c>
      <c r="K36" s="94"/>
      <c r="L36" s="98"/>
      <c r="M36" s="98"/>
      <c r="N36" s="94"/>
      <c r="O36" s="94"/>
      <c r="P36" s="94"/>
      <c r="Q36" s="99"/>
      <c r="R36" s="94"/>
      <c r="S36" s="94"/>
      <c r="T36" s="6"/>
      <c r="U36" s="99"/>
      <c r="V36" s="99"/>
      <c r="W36" s="100"/>
      <c r="X36" s="99"/>
      <c r="Y36" s="94"/>
      <c r="Z36" s="101"/>
      <c r="AA36" s="102"/>
    </row>
    <row r="37" spans="1:27" ht="30" customHeight="1" x14ac:dyDescent="0.2">
      <c r="A37" s="36" t="s">
        <v>130</v>
      </c>
      <c r="B37" s="94" t="s">
        <v>293</v>
      </c>
      <c r="C37" s="94" t="s">
        <v>95</v>
      </c>
      <c r="D37" s="94"/>
      <c r="E37" s="21">
        <v>1001366</v>
      </c>
      <c r="F37" s="65" t="s">
        <v>876</v>
      </c>
      <c r="G37" s="65" t="s">
        <v>575</v>
      </c>
      <c r="H37" s="4">
        <v>1299</v>
      </c>
      <c r="I37" s="96">
        <v>1299</v>
      </c>
      <c r="J37" s="107">
        <v>0</v>
      </c>
      <c r="K37" s="94"/>
      <c r="L37" s="98"/>
      <c r="M37" s="98"/>
      <c r="N37" s="94"/>
      <c r="O37" s="94"/>
      <c r="P37" s="94"/>
      <c r="Q37" s="99"/>
      <c r="R37" s="94"/>
      <c r="S37" s="94"/>
      <c r="T37" s="6"/>
      <c r="U37" s="99"/>
      <c r="V37" s="99"/>
      <c r="W37" s="100"/>
      <c r="X37" s="99"/>
      <c r="Y37" s="94"/>
      <c r="Z37" s="101"/>
      <c r="AA37" s="102"/>
    </row>
    <row r="38" spans="1:27" ht="30" customHeight="1" x14ac:dyDescent="0.2">
      <c r="A38" s="36" t="s">
        <v>130</v>
      </c>
      <c r="B38" s="94" t="s">
        <v>293</v>
      </c>
      <c r="C38" s="94" t="s">
        <v>95</v>
      </c>
      <c r="D38" s="94"/>
      <c r="E38" s="21">
        <v>1001372</v>
      </c>
      <c r="F38" s="65" t="s">
        <v>877</v>
      </c>
      <c r="G38" s="65" t="s">
        <v>575</v>
      </c>
      <c r="H38" s="4">
        <v>1299</v>
      </c>
      <c r="I38" s="96">
        <v>1299</v>
      </c>
      <c r="J38" s="107">
        <v>0</v>
      </c>
      <c r="K38" s="94"/>
      <c r="L38" s="98"/>
      <c r="M38" s="98"/>
      <c r="N38" s="94"/>
      <c r="O38" s="94"/>
      <c r="P38" s="94"/>
      <c r="Q38" s="99"/>
      <c r="R38" s="94"/>
      <c r="S38" s="94"/>
      <c r="T38" s="6"/>
      <c r="U38" s="99"/>
      <c r="V38" s="99"/>
      <c r="W38" s="100"/>
      <c r="X38" s="99"/>
      <c r="Y38" s="94"/>
      <c r="Z38" s="101"/>
      <c r="AA38" s="102"/>
    </row>
    <row r="39" spans="1:27" ht="30" customHeight="1" x14ac:dyDescent="0.2">
      <c r="A39" s="36" t="s">
        <v>130</v>
      </c>
      <c r="B39" s="94" t="s">
        <v>293</v>
      </c>
      <c r="C39" s="94" t="s">
        <v>95</v>
      </c>
      <c r="D39" s="94"/>
      <c r="E39" s="21">
        <v>1001398</v>
      </c>
      <c r="F39" s="65" t="s">
        <v>773</v>
      </c>
      <c r="G39" s="65" t="s">
        <v>774</v>
      </c>
      <c r="H39" s="4">
        <v>158.95000000000002</v>
      </c>
      <c r="I39" s="96">
        <v>158.95000000000002</v>
      </c>
      <c r="J39" s="107">
        <v>0</v>
      </c>
      <c r="K39" s="94"/>
      <c r="L39" s="98"/>
      <c r="M39" s="98"/>
      <c r="N39" s="94"/>
      <c r="O39" s="94"/>
      <c r="P39" s="94"/>
      <c r="Q39" s="99"/>
      <c r="R39" s="94"/>
      <c r="S39" s="94"/>
      <c r="T39" s="6"/>
      <c r="U39" s="99"/>
      <c r="V39" s="99"/>
      <c r="W39" s="100"/>
      <c r="X39" s="99"/>
      <c r="Y39" s="94"/>
      <c r="Z39" s="101"/>
      <c r="AA39" s="102"/>
    </row>
    <row r="40" spans="1:27" ht="30" customHeight="1" x14ac:dyDescent="0.2">
      <c r="A40" s="36" t="s">
        <v>130</v>
      </c>
      <c r="B40" s="94" t="s">
        <v>293</v>
      </c>
      <c r="C40" s="94" t="s">
        <v>95</v>
      </c>
      <c r="D40" s="94"/>
      <c r="E40" s="21">
        <v>1000722</v>
      </c>
      <c r="F40" s="65" t="s">
        <v>775</v>
      </c>
      <c r="G40" s="65" t="s">
        <v>776</v>
      </c>
      <c r="H40" s="4">
        <v>218.99900000000002</v>
      </c>
      <c r="I40" s="96">
        <v>218.99900000000002</v>
      </c>
      <c r="J40" s="107">
        <v>0</v>
      </c>
      <c r="K40" s="94"/>
      <c r="L40" s="98"/>
      <c r="M40" s="98"/>
      <c r="N40" s="94"/>
      <c r="O40" s="94"/>
      <c r="P40" s="94"/>
      <c r="Q40" s="99"/>
      <c r="R40" s="94"/>
      <c r="S40" s="94"/>
      <c r="T40" s="6"/>
      <c r="U40" s="99"/>
      <c r="V40" s="99"/>
      <c r="W40" s="100"/>
      <c r="X40" s="99"/>
      <c r="Y40" s="94"/>
      <c r="Z40" s="101"/>
      <c r="AA40" s="102"/>
    </row>
    <row r="41" spans="1:27" ht="30" customHeight="1" x14ac:dyDescent="0.2">
      <c r="A41" s="36" t="s">
        <v>130</v>
      </c>
      <c r="B41" s="94" t="s">
        <v>293</v>
      </c>
      <c r="C41" s="94" t="s">
        <v>98</v>
      </c>
      <c r="D41" s="94"/>
      <c r="E41" s="21">
        <v>1061332</v>
      </c>
      <c r="F41" s="65" t="s">
        <v>777</v>
      </c>
      <c r="G41" s="65" t="s">
        <v>571</v>
      </c>
      <c r="H41" s="4">
        <v>49.500000000000007</v>
      </c>
      <c r="I41" s="96">
        <v>49.500000000000007</v>
      </c>
      <c r="J41" s="107">
        <v>0</v>
      </c>
      <c r="K41" s="94"/>
      <c r="L41" s="98"/>
      <c r="M41" s="98"/>
      <c r="N41" s="94"/>
      <c r="O41" s="94"/>
      <c r="P41" s="94"/>
      <c r="Q41" s="99"/>
      <c r="R41" s="94"/>
      <c r="S41" s="94"/>
      <c r="T41" s="6"/>
      <c r="U41" s="99"/>
      <c r="V41" s="99"/>
      <c r="W41" s="100"/>
      <c r="X41" s="99"/>
      <c r="Y41" s="94"/>
      <c r="Z41" s="101"/>
      <c r="AA41" s="102"/>
    </row>
    <row r="42" spans="1:27" ht="30" customHeight="1" x14ac:dyDescent="0.2">
      <c r="A42" s="36" t="s">
        <v>130</v>
      </c>
      <c r="B42" s="94" t="s">
        <v>293</v>
      </c>
      <c r="C42" s="94" t="s">
        <v>98</v>
      </c>
      <c r="D42" s="94"/>
      <c r="E42" s="21">
        <v>1036026</v>
      </c>
      <c r="F42" s="65" t="s">
        <v>778</v>
      </c>
      <c r="G42" s="65" t="s">
        <v>779</v>
      </c>
      <c r="H42" s="4">
        <v>22</v>
      </c>
      <c r="I42" s="96">
        <v>22</v>
      </c>
      <c r="J42" s="107">
        <v>0</v>
      </c>
      <c r="K42" s="94"/>
      <c r="L42" s="98"/>
      <c r="M42" s="98"/>
      <c r="N42" s="94"/>
      <c r="O42" s="94"/>
      <c r="P42" s="94"/>
      <c r="Q42" s="99"/>
      <c r="R42" s="94"/>
      <c r="S42" s="94"/>
      <c r="T42" s="6"/>
      <c r="U42" s="99"/>
      <c r="V42" s="99"/>
      <c r="W42" s="100"/>
      <c r="X42" s="99"/>
      <c r="Y42" s="94"/>
      <c r="Z42" s="101"/>
      <c r="AA42" s="102"/>
    </row>
    <row r="43" spans="1:27" ht="30" customHeight="1" x14ac:dyDescent="0.2">
      <c r="A43" s="36" t="s">
        <v>130</v>
      </c>
      <c r="B43" s="94" t="s">
        <v>293</v>
      </c>
      <c r="C43" s="94" t="s">
        <v>98</v>
      </c>
      <c r="D43" s="94"/>
      <c r="E43" s="21">
        <v>1036030</v>
      </c>
      <c r="F43" s="65" t="s">
        <v>780</v>
      </c>
      <c r="G43" s="65" t="s">
        <v>781</v>
      </c>
      <c r="H43" s="4">
        <v>22</v>
      </c>
      <c r="I43" s="96">
        <v>22</v>
      </c>
      <c r="J43" s="107">
        <v>0</v>
      </c>
      <c r="K43" s="94"/>
      <c r="L43" s="98"/>
      <c r="M43" s="98"/>
      <c r="N43" s="94"/>
      <c r="O43" s="94"/>
      <c r="P43" s="94"/>
      <c r="Q43" s="99"/>
      <c r="R43" s="94"/>
      <c r="S43" s="94"/>
      <c r="T43" s="6"/>
      <c r="U43" s="99"/>
      <c r="V43" s="99"/>
      <c r="W43" s="100"/>
      <c r="X43" s="99"/>
      <c r="Y43" s="94"/>
      <c r="Z43" s="101"/>
      <c r="AA43" s="102"/>
    </row>
    <row r="44" spans="1:27" ht="30" customHeight="1" x14ac:dyDescent="0.2">
      <c r="A44" s="36" t="s">
        <v>130</v>
      </c>
      <c r="B44" s="94" t="s">
        <v>293</v>
      </c>
      <c r="C44" s="94" t="s">
        <v>98</v>
      </c>
      <c r="D44" s="94"/>
      <c r="E44" s="21">
        <v>1036032</v>
      </c>
      <c r="F44" s="65" t="s">
        <v>782</v>
      </c>
      <c r="G44" s="65" t="s">
        <v>783</v>
      </c>
      <c r="H44" s="4">
        <v>22</v>
      </c>
      <c r="I44" s="96">
        <v>22</v>
      </c>
      <c r="J44" s="107">
        <v>0</v>
      </c>
      <c r="K44" s="94"/>
      <c r="L44" s="98"/>
      <c r="M44" s="98"/>
      <c r="N44" s="94"/>
      <c r="O44" s="94"/>
      <c r="P44" s="94"/>
      <c r="Q44" s="99"/>
      <c r="R44" s="94"/>
      <c r="S44" s="94"/>
      <c r="T44" s="6"/>
      <c r="U44" s="99"/>
      <c r="V44" s="99"/>
      <c r="W44" s="100"/>
      <c r="X44" s="99"/>
      <c r="Y44" s="94"/>
      <c r="Z44" s="101"/>
      <c r="AA44" s="102"/>
    </row>
    <row r="45" spans="1:27" ht="30" customHeight="1" x14ac:dyDescent="0.2">
      <c r="A45" s="36" t="s">
        <v>130</v>
      </c>
      <c r="B45" s="94" t="s">
        <v>293</v>
      </c>
      <c r="C45" s="94" t="s">
        <v>98</v>
      </c>
      <c r="D45" s="94"/>
      <c r="E45" s="21">
        <v>1001241</v>
      </c>
      <c r="F45" s="65" t="s">
        <v>784</v>
      </c>
      <c r="G45" s="65" t="s">
        <v>785</v>
      </c>
      <c r="H45" s="4">
        <v>27.500000000000004</v>
      </c>
      <c r="I45" s="96">
        <v>27.500000000000004</v>
      </c>
      <c r="J45" s="107">
        <v>0</v>
      </c>
      <c r="K45" s="94"/>
      <c r="L45" s="98"/>
      <c r="M45" s="98"/>
      <c r="N45" s="94"/>
      <c r="O45" s="94"/>
      <c r="P45" s="94"/>
      <c r="Q45" s="99"/>
      <c r="R45" s="94"/>
      <c r="S45" s="94"/>
      <c r="T45" s="6"/>
      <c r="U45" s="99"/>
      <c r="V45" s="99"/>
      <c r="W45" s="100"/>
      <c r="X45" s="99"/>
      <c r="Y45" s="94"/>
      <c r="Z45" s="101"/>
      <c r="AA45" s="102"/>
    </row>
    <row r="46" spans="1:27" ht="30" customHeight="1" x14ac:dyDescent="0.2">
      <c r="A46" s="36" t="s">
        <v>130</v>
      </c>
      <c r="B46" s="94" t="s">
        <v>293</v>
      </c>
      <c r="C46" s="94" t="s">
        <v>98</v>
      </c>
      <c r="D46" s="94"/>
      <c r="E46" s="21">
        <v>1001120</v>
      </c>
      <c r="F46" s="65" t="s">
        <v>786</v>
      </c>
      <c r="G46" s="65" t="s">
        <v>787</v>
      </c>
      <c r="H46" s="4">
        <v>27.500000000000004</v>
      </c>
      <c r="I46" s="96">
        <v>27.500000000000004</v>
      </c>
      <c r="J46" s="107">
        <v>0</v>
      </c>
      <c r="K46" s="94"/>
      <c r="L46" s="98"/>
      <c r="M46" s="98"/>
      <c r="N46" s="94"/>
      <c r="O46" s="94"/>
      <c r="P46" s="94"/>
      <c r="Q46" s="99"/>
      <c r="R46" s="94"/>
      <c r="S46" s="94"/>
      <c r="T46" s="6"/>
      <c r="U46" s="99"/>
      <c r="V46" s="99"/>
      <c r="W46" s="100"/>
      <c r="X46" s="99"/>
      <c r="Y46" s="94"/>
      <c r="Z46" s="101"/>
      <c r="AA46" s="102"/>
    </row>
    <row r="47" spans="1:27" ht="30" customHeight="1" x14ac:dyDescent="0.2">
      <c r="A47" s="36" t="s">
        <v>130</v>
      </c>
      <c r="B47" s="94" t="s">
        <v>293</v>
      </c>
      <c r="C47" s="94" t="s">
        <v>98</v>
      </c>
      <c r="D47" s="94"/>
      <c r="E47" s="21">
        <v>1001118</v>
      </c>
      <c r="F47" s="65" t="s">
        <v>788</v>
      </c>
      <c r="G47" s="65" t="s">
        <v>789</v>
      </c>
      <c r="H47" s="4">
        <v>27.500000000000004</v>
      </c>
      <c r="I47" s="96">
        <v>27.500000000000004</v>
      </c>
      <c r="J47" s="107">
        <v>0</v>
      </c>
      <c r="K47" s="94"/>
      <c r="L47" s="98"/>
      <c r="M47" s="98"/>
      <c r="N47" s="94"/>
      <c r="O47" s="94"/>
      <c r="P47" s="94"/>
      <c r="Q47" s="99"/>
      <c r="R47" s="94"/>
      <c r="S47" s="94"/>
      <c r="T47" s="6"/>
      <c r="U47" s="99"/>
      <c r="V47" s="99"/>
      <c r="W47" s="100"/>
      <c r="X47" s="99"/>
      <c r="Y47" s="94"/>
      <c r="Z47" s="101"/>
      <c r="AA47" s="102"/>
    </row>
    <row r="48" spans="1:27" ht="30" customHeight="1" x14ac:dyDescent="0.2">
      <c r="A48" s="36" t="s">
        <v>130</v>
      </c>
      <c r="B48" s="94" t="s">
        <v>293</v>
      </c>
      <c r="C48" s="94" t="s">
        <v>98</v>
      </c>
      <c r="D48" s="94"/>
      <c r="E48" s="21">
        <v>1032227</v>
      </c>
      <c r="F48" s="65" t="s">
        <v>790</v>
      </c>
      <c r="G48" s="65" t="s">
        <v>791</v>
      </c>
      <c r="H48" s="4">
        <v>55.000000000000007</v>
      </c>
      <c r="I48" s="96">
        <v>55.000000000000007</v>
      </c>
      <c r="J48" s="107">
        <v>0</v>
      </c>
      <c r="K48" s="94"/>
      <c r="L48" s="98"/>
      <c r="M48" s="98"/>
      <c r="N48" s="94"/>
      <c r="O48" s="94"/>
      <c r="P48" s="94"/>
      <c r="Q48" s="99"/>
      <c r="R48" s="94"/>
      <c r="S48" s="94"/>
      <c r="T48" s="6"/>
      <c r="U48" s="99"/>
      <c r="V48" s="99"/>
      <c r="W48" s="100"/>
      <c r="X48" s="99"/>
      <c r="Y48" s="94"/>
      <c r="Z48" s="101"/>
      <c r="AA48" s="102"/>
    </row>
    <row r="49" spans="1:27" ht="30" customHeight="1" x14ac:dyDescent="0.2">
      <c r="A49" s="36" t="s">
        <v>130</v>
      </c>
      <c r="B49" s="94" t="s">
        <v>293</v>
      </c>
      <c r="C49" s="94" t="s">
        <v>98</v>
      </c>
      <c r="D49" s="94"/>
      <c r="E49" s="21">
        <v>1000974</v>
      </c>
      <c r="F49" s="65" t="s">
        <v>792</v>
      </c>
      <c r="G49" s="65" t="s">
        <v>791</v>
      </c>
      <c r="H49" s="4">
        <v>27.500000000000004</v>
      </c>
      <c r="I49" s="96">
        <v>27.500000000000004</v>
      </c>
      <c r="J49" s="107">
        <v>0</v>
      </c>
      <c r="K49" s="94"/>
      <c r="L49" s="98"/>
      <c r="M49" s="98"/>
      <c r="N49" s="94"/>
      <c r="O49" s="94"/>
      <c r="P49" s="94"/>
      <c r="Q49" s="99"/>
      <c r="R49" s="94"/>
      <c r="S49" s="94"/>
      <c r="T49" s="6"/>
      <c r="U49" s="99"/>
      <c r="V49" s="99"/>
      <c r="W49" s="100"/>
      <c r="X49" s="99"/>
      <c r="Y49" s="94"/>
      <c r="Z49" s="101"/>
      <c r="AA49" s="102"/>
    </row>
    <row r="50" spans="1:27" ht="30" customHeight="1" x14ac:dyDescent="0.2">
      <c r="A50" s="36" t="s">
        <v>130</v>
      </c>
      <c r="B50" s="94" t="s">
        <v>293</v>
      </c>
      <c r="C50" s="94" t="s">
        <v>98</v>
      </c>
      <c r="D50" s="94"/>
      <c r="E50" s="21">
        <v>1000976</v>
      </c>
      <c r="F50" s="65" t="s">
        <v>793</v>
      </c>
      <c r="G50" s="65" t="s">
        <v>794</v>
      </c>
      <c r="H50" s="4">
        <v>27.500000000000004</v>
      </c>
      <c r="I50" s="96">
        <v>27.500000000000004</v>
      </c>
      <c r="J50" s="107">
        <v>0</v>
      </c>
      <c r="K50" s="94"/>
      <c r="L50" s="98"/>
      <c r="M50" s="98"/>
      <c r="N50" s="94"/>
      <c r="O50" s="94"/>
      <c r="P50" s="94"/>
      <c r="Q50" s="99"/>
      <c r="R50" s="94"/>
      <c r="S50" s="94"/>
      <c r="T50" s="6"/>
      <c r="U50" s="99"/>
      <c r="V50" s="99"/>
      <c r="W50" s="100"/>
      <c r="X50" s="99"/>
      <c r="Y50" s="94"/>
      <c r="Z50" s="101"/>
      <c r="AA50" s="102"/>
    </row>
    <row r="51" spans="1:27" ht="30" customHeight="1" x14ac:dyDescent="0.2">
      <c r="A51" s="36" t="s">
        <v>130</v>
      </c>
      <c r="B51" s="94" t="s">
        <v>293</v>
      </c>
      <c r="C51" s="94" t="s">
        <v>98</v>
      </c>
      <c r="D51" s="94"/>
      <c r="E51" s="21">
        <v>1000975</v>
      </c>
      <c r="F51" s="65" t="s">
        <v>795</v>
      </c>
      <c r="G51" s="65" t="s">
        <v>796</v>
      </c>
      <c r="H51" s="4">
        <v>27.500000000000004</v>
      </c>
      <c r="I51" s="96">
        <v>27.500000000000004</v>
      </c>
      <c r="J51" s="107">
        <v>0</v>
      </c>
      <c r="K51" s="94"/>
      <c r="L51" s="98"/>
      <c r="M51" s="98"/>
      <c r="N51" s="94"/>
      <c r="O51" s="94"/>
      <c r="P51" s="94"/>
      <c r="Q51" s="99"/>
      <c r="R51" s="94"/>
      <c r="S51" s="94"/>
      <c r="T51" s="6"/>
      <c r="U51" s="99"/>
      <c r="V51" s="99"/>
      <c r="W51" s="100"/>
      <c r="X51" s="99"/>
      <c r="Y51" s="94"/>
      <c r="Z51" s="101"/>
      <c r="AA51" s="102"/>
    </row>
    <row r="52" spans="1:27" ht="30" customHeight="1" x14ac:dyDescent="0.2">
      <c r="A52" s="36" t="s">
        <v>130</v>
      </c>
      <c r="B52" s="94" t="s">
        <v>293</v>
      </c>
      <c r="C52" s="94" t="s">
        <v>98</v>
      </c>
      <c r="D52" s="94"/>
      <c r="E52" s="21">
        <v>1036027</v>
      </c>
      <c r="F52" s="65" t="s">
        <v>797</v>
      </c>
      <c r="G52" s="65" t="s">
        <v>779</v>
      </c>
      <c r="H52" s="4">
        <v>22</v>
      </c>
      <c r="I52" s="96">
        <v>22</v>
      </c>
      <c r="J52" s="107">
        <v>0</v>
      </c>
      <c r="K52" s="94"/>
      <c r="L52" s="98"/>
      <c r="M52" s="98"/>
      <c r="N52" s="94"/>
      <c r="O52" s="94"/>
      <c r="P52" s="94"/>
      <c r="Q52" s="99"/>
      <c r="R52" s="94"/>
      <c r="S52" s="94"/>
      <c r="T52" s="6"/>
      <c r="U52" s="99"/>
      <c r="V52" s="99"/>
      <c r="W52" s="100"/>
      <c r="X52" s="99"/>
      <c r="Y52" s="94"/>
      <c r="Z52" s="101"/>
      <c r="AA52" s="102"/>
    </row>
    <row r="53" spans="1:27" ht="30" customHeight="1" x14ac:dyDescent="0.2">
      <c r="A53" s="36" t="s">
        <v>130</v>
      </c>
      <c r="B53" s="94" t="s">
        <v>293</v>
      </c>
      <c r="C53" s="94" t="s">
        <v>98</v>
      </c>
      <c r="D53" s="94"/>
      <c r="E53" s="21">
        <v>1036031</v>
      </c>
      <c r="F53" s="65" t="s">
        <v>798</v>
      </c>
      <c r="G53" s="65" t="s">
        <v>781</v>
      </c>
      <c r="H53" s="4">
        <v>22</v>
      </c>
      <c r="I53" s="96">
        <v>22</v>
      </c>
      <c r="J53" s="107">
        <v>0</v>
      </c>
      <c r="K53" s="94"/>
      <c r="L53" s="98"/>
      <c r="M53" s="98"/>
      <c r="N53" s="94"/>
      <c r="O53" s="94"/>
      <c r="P53" s="94"/>
      <c r="Q53" s="99"/>
      <c r="R53" s="94"/>
      <c r="S53" s="94"/>
      <c r="T53" s="6"/>
      <c r="U53" s="99"/>
      <c r="V53" s="99"/>
      <c r="W53" s="100"/>
      <c r="X53" s="99"/>
      <c r="Y53" s="94"/>
      <c r="Z53" s="101"/>
      <c r="AA53" s="102"/>
    </row>
    <row r="54" spans="1:27" ht="30" customHeight="1" x14ac:dyDescent="0.2">
      <c r="A54" s="36" t="s">
        <v>130</v>
      </c>
      <c r="B54" s="94" t="s">
        <v>293</v>
      </c>
      <c r="C54" s="94" t="s">
        <v>98</v>
      </c>
      <c r="D54" s="94"/>
      <c r="E54" s="21">
        <v>1036033</v>
      </c>
      <c r="F54" s="65" t="s">
        <v>799</v>
      </c>
      <c r="G54" s="65" t="s">
        <v>783</v>
      </c>
      <c r="H54" s="4">
        <v>22</v>
      </c>
      <c r="I54" s="96">
        <v>22</v>
      </c>
      <c r="J54" s="107">
        <v>0</v>
      </c>
      <c r="K54" s="94"/>
      <c r="L54" s="98"/>
      <c r="M54" s="98"/>
      <c r="N54" s="94"/>
      <c r="O54" s="94"/>
      <c r="P54" s="94"/>
      <c r="Q54" s="99"/>
      <c r="R54" s="94"/>
      <c r="S54" s="94"/>
      <c r="T54" s="6"/>
      <c r="U54" s="99"/>
      <c r="V54" s="99"/>
      <c r="W54" s="100"/>
      <c r="X54" s="99"/>
      <c r="Y54" s="94"/>
      <c r="Z54" s="101"/>
      <c r="AA54" s="102"/>
    </row>
    <row r="55" spans="1:27" ht="30" customHeight="1" x14ac:dyDescent="0.2">
      <c r="A55" s="36" t="s">
        <v>130</v>
      </c>
      <c r="B55" s="94" t="s">
        <v>293</v>
      </c>
      <c r="C55" s="94" t="s">
        <v>98</v>
      </c>
      <c r="D55" s="94"/>
      <c r="E55" s="21">
        <v>1000977</v>
      </c>
      <c r="F55" s="65" t="s">
        <v>800</v>
      </c>
      <c r="G55" s="65" t="s">
        <v>791</v>
      </c>
      <c r="H55" s="4">
        <v>27.500000000000004</v>
      </c>
      <c r="I55" s="96">
        <v>27.500000000000004</v>
      </c>
      <c r="J55" s="107">
        <v>0</v>
      </c>
      <c r="K55" s="94"/>
      <c r="L55" s="98"/>
      <c r="M55" s="98"/>
      <c r="N55" s="94"/>
      <c r="O55" s="94"/>
      <c r="P55" s="94"/>
      <c r="Q55" s="99"/>
      <c r="R55" s="94"/>
      <c r="S55" s="94"/>
      <c r="T55" s="6"/>
      <c r="U55" s="99"/>
      <c r="V55" s="99"/>
      <c r="W55" s="100"/>
      <c r="X55" s="99"/>
      <c r="Y55" s="94"/>
      <c r="Z55" s="101"/>
      <c r="AA55" s="102"/>
    </row>
    <row r="56" spans="1:27" ht="30" customHeight="1" x14ac:dyDescent="0.2">
      <c r="A56" s="36" t="s">
        <v>130</v>
      </c>
      <c r="B56" s="94" t="s">
        <v>293</v>
      </c>
      <c r="C56" s="94" t="s">
        <v>98</v>
      </c>
      <c r="D56" s="94"/>
      <c r="E56" s="21">
        <v>1000979</v>
      </c>
      <c r="F56" s="65" t="s">
        <v>801</v>
      </c>
      <c r="G56" s="65" t="s">
        <v>794</v>
      </c>
      <c r="H56" s="4">
        <v>27.500000000000004</v>
      </c>
      <c r="I56" s="96">
        <v>27.500000000000004</v>
      </c>
      <c r="J56" s="107">
        <v>0</v>
      </c>
      <c r="K56" s="94"/>
      <c r="L56" s="98"/>
      <c r="M56" s="98"/>
      <c r="N56" s="94"/>
      <c r="O56" s="94"/>
      <c r="P56" s="94"/>
      <c r="Q56" s="99"/>
      <c r="R56" s="94"/>
      <c r="S56" s="94"/>
      <c r="T56" s="6"/>
      <c r="U56" s="99"/>
      <c r="V56" s="99"/>
      <c r="W56" s="100"/>
      <c r="X56" s="99"/>
      <c r="Y56" s="94"/>
      <c r="Z56" s="101"/>
      <c r="AA56" s="102"/>
    </row>
    <row r="57" spans="1:27" ht="30" customHeight="1" x14ac:dyDescent="0.2">
      <c r="A57" s="36" t="s">
        <v>130</v>
      </c>
      <c r="B57" s="94" t="s">
        <v>293</v>
      </c>
      <c r="C57" s="94" t="s">
        <v>98</v>
      </c>
      <c r="D57" s="94"/>
      <c r="E57" s="21">
        <v>1000978</v>
      </c>
      <c r="F57" s="65" t="s">
        <v>802</v>
      </c>
      <c r="G57" s="65" t="s">
        <v>796</v>
      </c>
      <c r="H57" s="4">
        <v>27.500000000000004</v>
      </c>
      <c r="I57" s="96">
        <v>27.500000000000004</v>
      </c>
      <c r="J57" s="107">
        <v>0</v>
      </c>
      <c r="K57" s="94"/>
      <c r="L57" s="98"/>
      <c r="M57" s="98"/>
      <c r="N57" s="94"/>
      <c r="O57" s="94"/>
      <c r="P57" s="94"/>
      <c r="Q57" s="99"/>
      <c r="R57" s="94"/>
      <c r="S57" s="94"/>
      <c r="T57" s="6"/>
      <c r="U57" s="99"/>
      <c r="V57" s="99"/>
      <c r="W57" s="100"/>
      <c r="X57" s="99"/>
      <c r="Y57" s="94"/>
      <c r="Z57" s="101"/>
      <c r="AA57" s="102"/>
    </row>
    <row r="58" spans="1:27" ht="30" customHeight="1" x14ac:dyDescent="0.2">
      <c r="A58" s="36" t="s">
        <v>130</v>
      </c>
      <c r="B58" s="94" t="s">
        <v>293</v>
      </c>
      <c r="C58" s="94" t="s">
        <v>98</v>
      </c>
      <c r="D58" s="94"/>
      <c r="E58" s="21">
        <v>1001117</v>
      </c>
      <c r="F58" s="65" t="s">
        <v>803</v>
      </c>
      <c r="G58" s="65" t="s">
        <v>785</v>
      </c>
      <c r="H58" s="4">
        <v>27.500000000000004</v>
      </c>
      <c r="I58" s="96">
        <v>27.500000000000004</v>
      </c>
      <c r="J58" s="107">
        <v>0</v>
      </c>
      <c r="K58" s="94"/>
      <c r="L58" s="98"/>
      <c r="M58" s="98"/>
      <c r="N58" s="94"/>
      <c r="O58" s="94"/>
      <c r="P58" s="94"/>
      <c r="Q58" s="99"/>
      <c r="R58" s="94"/>
      <c r="S58" s="94"/>
      <c r="T58" s="6"/>
      <c r="U58" s="99"/>
      <c r="V58" s="99"/>
      <c r="W58" s="100"/>
      <c r="X58" s="99"/>
      <c r="Y58" s="94"/>
      <c r="Z58" s="101"/>
      <c r="AA58" s="102"/>
    </row>
    <row r="59" spans="1:27" ht="30" customHeight="1" x14ac:dyDescent="0.2">
      <c r="A59" s="36" t="s">
        <v>130</v>
      </c>
      <c r="B59" s="94" t="s">
        <v>293</v>
      </c>
      <c r="C59" s="94" t="s">
        <v>98</v>
      </c>
      <c r="D59" s="94"/>
      <c r="E59" s="21">
        <v>1001119</v>
      </c>
      <c r="F59" s="65" t="s">
        <v>804</v>
      </c>
      <c r="G59" s="65" t="s">
        <v>789</v>
      </c>
      <c r="H59" s="4">
        <v>27.500000000000004</v>
      </c>
      <c r="I59" s="96">
        <v>27.500000000000004</v>
      </c>
      <c r="J59" s="107">
        <v>0</v>
      </c>
      <c r="K59" s="94"/>
      <c r="L59" s="98"/>
      <c r="M59" s="98"/>
      <c r="N59" s="94"/>
      <c r="O59" s="94"/>
      <c r="P59" s="94"/>
      <c r="Q59" s="99"/>
      <c r="R59" s="94"/>
      <c r="S59" s="94"/>
      <c r="T59" s="6"/>
      <c r="U59" s="99"/>
      <c r="V59" s="99"/>
      <c r="W59" s="100"/>
      <c r="X59" s="99"/>
      <c r="Y59" s="94"/>
      <c r="Z59" s="101"/>
      <c r="AA59" s="102"/>
    </row>
    <row r="60" spans="1:27" ht="30" customHeight="1" x14ac:dyDescent="0.2">
      <c r="A60" s="36" t="s">
        <v>130</v>
      </c>
      <c r="B60" s="94" t="s">
        <v>293</v>
      </c>
      <c r="C60" s="94" t="s">
        <v>98</v>
      </c>
      <c r="D60" s="94"/>
      <c r="E60" s="21">
        <v>1001121</v>
      </c>
      <c r="F60" s="65" t="s">
        <v>805</v>
      </c>
      <c r="G60" s="65" t="s">
        <v>787</v>
      </c>
      <c r="H60" s="4">
        <v>27.500000000000004</v>
      </c>
      <c r="I60" s="96">
        <v>27.500000000000004</v>
      </c>
      <c r="J60" s="107">
        <v>0</v>
      </c>
      <c r="K60" s="94"/>
      <c r="L60" s="98"/>
      <c r="M60" s="98"/>
      <c r="N60" s="94"/>
      <c r="O60" s="94"/>
      <c r="P60" s="94"/>
      <c r="Q60" s="99"/>
      <c r="R60" s="94"/>
      <c r="S60" s="94"/>
      <c r="T60" s="6"/>
      <c r="U60" s="99"/>
      <c r="V60" s="99"/>
      <c r="W60" s="100"/>
      <c r="X60" s="99"/>
      <c r="Y60" s="94"/>
      <c r="Z60" s="101"/>
      <c r="AA60" s="102"/>
    </row>
    <row r="61" spans="1:27" ht="30" customHeight="1" x14ac:dyDescent="0.2">
      <c r="A61" s="36" t="s">
        <v>130</v>
      </c>
      <c r="B61" s="94" t="s">
        <v>293</v>
      </c>
      <c r="C61" s="94" t="s">
        <v>98</v>
      </c>
      <c r="D61" s="94"/>
      <c r="E61" s="21">
        <v>1000867</v>
      </c>
      <c r="F61" s="65" t="s">
        <v>806</v>
      </c>
      <c r="G61" s="65" t="s">
        <v>807</v>
      </c>
      <c r="H61" s="4">
        <v>297</v>
      </c>
      <c r="I61" s="96">
        <v>297</v>
      </c>
      <c r="J61" s="107">
        <v>0</v>
      </c>
      <c r="K61" s="94"/>
      <c r="L61" s="98"/>
      <c r="M61" s="98"/>
      <c r="N61" s="94"/>
      <c r="O61" s="94"/>
      <c r="P61" s="94"/>
      <c r="Q61" s="99"/>
      <c r="R61" s="94"/>
      <c r="S61" s="94"/>
      <c r="T61" s="6"/>
      <c r="U61" s="99"/>
      <c r="V61" s="99"/>
      <c r="W61" s="100"/>
      <c r="X61" s="99"/>
      <c r="Y61" s="94"/>
      <c r="Z61" s="101"/>
      <c r="AA61" s="102"/>
    </row>
    <row r="62" spans="1:27" ht="30" customHeight="1" x14ac:dyDescent="0.2">
      <c r="A62" s="36" t="s">
        <v>130</v>
      </c>
      <c r="B62" s="94" t="s">
        <v>293</v>
      </c>
      <c r="C62" s="94" t="s">
        <v>98</v>
      </c>
      <c r="D62" s="94"/>
      <c r="E62" s="21">
        <v>1000950</v>
      </c>
      <c r="F62" s="65" t="s">
        <v>808</v>
      </c>
      <c r="G62" s="65" t="s">
        <v>807</v>
      </c>
      <c r="H62" s="4">
        <v>330</v>
      </c>
      <c r="I62" s="96">
        <v>330</v>
      </c>
      <c r="J62" s="107">
        <v>0</v>
      </c>
      <c r="K62" s="94"/>
      <c r="L62" s="98"/>
      <c r="M62" s="98"/>
      <c r="N62" s="94"/>
      <c r="O62" s="94"/>
      <c r="P62" s="94"/>
      <c r="Q62" s="99"/>
      <c r="R62" s="94"/>
      <c r="S62" s="94"/>
      <c r="T62" s="6"/>
      <c r="U62" s="99"/>
      <c r="V62" s="99"/>
      <c r="W62" s="100"/>
      <c r="X62" s="99"/>
      <c r="Y62" s="94"/>
      <c r="Z62" s="101"/>
      <c r="AA62" s="102"/>
    </row>
    <row r="63" spans="1:27" ht="30" customHeight="1" x14ac:dyDescent="0.2">
      <c r="A63" s="36" t="s">
        <v>130</v>
      </c>
      <c r="B63" s="94" t="s">
        <v>293</v>
      </c>
      <c r="C63" s="94" t="s">
        <v>98</v>
      </c>
      <c r="D63" s="94"/>
      <c r="E63" s="21">
        <v>1020290</v>
      </c>
      <c r="F63" s="65" t="s">
        <v>809</v>
      </c>
      <c r="G63" s="65" t="s">
        <v>807</v>
      </c>
      <c r="H63" s="4">
        <v>594</v>
      </c>
      <c r="I63" s="96">
        <v>594</v>
      </c>
      <c r="J63" s="107">
        <v>0</v>
      </c>
      <c r="K63" s="94"/>
      <c r="L63" s="98"/>
      <c r="M63" s="98"/>
      <c r="N63" s="94"/>
      <c r="O63" s="94"/>
      <c r="P63" s="94"/>
      <c r="Q63" s="99"/>
      <c r="R63" s="94"/>
      <c r="S63" s="94"/>
      <c r="T63" s="6"/>
      <c r="U63" s="99"/>
      <c r="V63" s="99"/>
      <c r="W63" s="100"/>
      <c r="X63" s="99"/>
      <c r="Y63" s="94"/>
      <c r="Z63" s="101"/>
      <c r="AA63" s="102"/>
    </row>
    <row r="64" spans="1:27" ht="30" customHeight="1" x14ac:dyDescent="0.2">
      <c r="A64" s="36" t="s">
        <v>130</v>
      </c>
      <c r="B64" s="94" t="s">
        <v>293</v>
      </c>
      <c r="C64" s="94" t="s">
        <v>98</v>
      </c>
      <c r="D64" s="94"/>
      <c r="E64" s="21">
        <v>1020292</v>
      </c>
      <c r="F64" s="65" t="s">
        <v>810</v>
      </c>
      <c r="G64" s="65" t="s">
        <v>807</v>
      </c>
      <c r="H64" s="4">
        <v>649</v>
      </c>
      <c r="I64" s="96">
        <v>649</v>
      </c>
      <c r="J64" s="107">
        <v>0</v>
      </c>
      <c r="K64" s="94"/>
      <c r="L64" s="98"/>
      <c r="M64" s="98"/>
      <c r="N64" s="94"/>
      <c r="O64" s="94"/>
      <c r="P64" s="94"/>
      <c r="Q64" s="99"/>
      <c r="R64" s="94"/>
      <c r="S64" s="94"/>
      <c r="T64" s="6"/>
      <c r="U64" s="99"/>
      <c r="V64" s="99"/>
      <c r="W64" s="100"/>
      <c r="X64" s="99"/>
      <c r="Y64" s="94"/>
      <c r="Z64" s="101"/>
      <c r="AA64" s="102"/>
    </row>
    <row r="65" spans="1:28" ht="30" customHeight="1" x14ac:dyDescent="0.2">
      <c r="A65" s="36" t="s">
        <v>130</v>
      </c>
      <c r="B65" s="94" t="s">
        <v>293</v>
      </c>
      <c r="C65" s="94" t="s">
        <v>811</v>
      </c>
      <c r="D65" s="94"/>
      <c r="E65" s="21">
        <v>1070469</v>
      </c>
      <c r="F65" s="65" t="s">
        <v>812</v>
      </c>
      <c r="G65" s="65" t="s">
        <v>813</v>
      </c>
      <c r="H65" s="4">
        <v>27.5</v>
      </c>
      <c r="I65" s="96">
        <v>27.5</v>
      </c>
      <c r="J65" s="107">
        <v>0</v>
      </c>
      <c r="K65" s="94"/>
      <c r="L65" s="98"/>
      <c r="M65" s="98"/>
      <c r="N65" s="94"/>
      <c r="O65" s="94"/>
      <c r="P65" s="94"/>
      <c r="Q65" s="99"/>
      <c r="R65" s="94"/>
      <c r="S65" s="94"/>
      <c r="T65" s="6"/>
      <c r="U65" s="99"/>
      <c r="V65" s="99"/>
      <c r="W65" s="100"/>
      <c r="X65" s="99"/>
      <c r="Y65" s="94"/>
      <c r="Z65" s="101"/>
      <c r="AA65" s="102"/>
    </row>
    <row r="66" spans="1:28" ht="30" customHeight="1" x14ac:dyDescent="0.2">
      <c r="A66" s="36" t="s">
        <v>130</v>
      </c>
      <c r="B66" s="94" t="s">
        <v>293</v>
      </c>
      <c r="C66" s="94" t="s">
        <v>811</v>
      </c>
      <c r="D66" s="94"/>
      <c r="E66" s="21">
        <v>1000972</v>
      </c>
      <c r="F66" s="65" t="s">
        <v>814</v>
      </c>
      <c r="G66" s="65" t="s">
        <v>815</v>
      </c>
      <c r="H66" s="4">
        <v>16.5</v>
      </c>
      <c r="I66" s="96">
        <v>16.5</v>
      </c>
      <c r="J66" s="107">
        <v>0</v>
      </c>
      <c r="K66" s="94"/>
      <c r="L66" s="98"/>
      <c r="M66" s="98"/>
      <c r="N66" s="94"/>
      <c r="O66" s="94"/>
      <c r="P66" s="94"/>
      <c r="Q66" s="99"/>
      <c r="R66" s="94"/>
      <c r="S66" s="94"/>
      <c r="T66" s="6"/>
      <c r="U66" s="99"/>
      <c r="V66" s="99"/>
      <c r="W66" s="100"/>
      <c r="X66" s="99"/>
      <c r="Y66" s="94"/>
      <c r="Z66" s="101"/>
      <c r="AA66" s="102"/>
    </row>
    <row r="67" spans="1:28" s="10" customFormat="1" ht="24.95" customHeight="1" x14ac:dyDescent="0.25">
      <c r="A67" s="38" t="s">
        <v>145</v>
      </c>
      <c r="B67" s="94" t="s">
        <v>293</v>
      </c>
      <c r="C67" s="94" t="s">
        <v>120</v>
      </c>
      <c r="D67" s="94" t="s">
        <v>835</v>
      </c>
      <c r="E67" s="21">
        <v>100251769</v>
      </c>
      <c r="F67" s="95" t="s">
        <v>836</v>
      </c>
      <c r="G67" s="95"/>
      <c r="H67" s="4">
        <v>1371.02</v>
      </c>
      <c r="I67" s="103">
        <v>1399</v>
      </c>
      <c r="J67" s="107">
        <v>2.0000000000000018E-2</v>
      </c>
      <c r="K67" s="94" t="s">
        <v>837</v>
      </c>
      <c r="L67" s="98" t="s">
        <v>102</v>
      </c>
      <c r="M67" s="98" t="s">
        <v>838</v>
      </c>
      <c r="N67" s="94" t="s">
        <v>839</v>
      </c>
      <c r="O67" s="94" t="s">
        <v>95</v>
      </c>
      <c r="P67" s="94" t="s">
        <v>548</v>
      </c>
      <c r="Q67" s="99" t="s">
        <v>549</v>
      </c>
      <c r="R67" s="94" t="s">
        <v>550</v>
      </c>
      <c r="S67" s="94" t="s">
        <v>840</v>
      </c>
      <c r="T67" s="6" t="s">
        <v>40</v>
      </c>
      <c r="U67" s="99">
        <v>61.4</v>
      </c>
      <c r="V67" s="99" t="s">
        <v>431</v>
      </c>
      <c r="W67" s="100"/>
      <c r="X67" s="99"/>
      <c r="Y67" s="94" t="s">
        <v>434</v>
      </c>
      <c r="Z67" s="101">
        <v>2</v>
      </c>
      <c r="AA67" s="102"/>
    </row>
    <row r="68" spans="1:28" s="10" customFormat="1" ht="24.95" customHeight="1" x14ac:dyDescent="0.25">
      <c r="A68" s="38" t="s">
        <v>145</v>
      </c>
      <c r="B68" s="94" t="s">
        <v>293</v>
      </c>
      <c r="C68" s="94" t="s">
        <v>120</v>
      </c>
      <c r="D68" s="94" t="s">
        <v>841</v>
      </c>
      <c r="E68" s="21">
        <v>100251764</v>
      </c>
      <c r="F68" s="95" t="s">
        <v>842</v>
      </c>
      <c r="G68" s="95"/>
      <c r="H68" s="4">
        <v>841.81999999999994</v>
      </c>
      <c r="I68" s="103">
        <v>859</v>
      </c>
      <c r="J68" s="107">
        <v>2.0000000000000129E-2</v>
      </c>
      <c r="K68" s="94" t="s">
        <v>837</v>
      </c>
      <c r="L68" s="98" t="s">
        <v>102</v>
      </c>
      <c r="M68" s="98" t="s">
        <v>838</v>
      </c>
      <c r="N68" s="94" t="s">
        <v>839</v>
      </c>
      <c r="O68" s="94" t="s">
        <v>95</v>
      </c>
      <c r="P68" s="94" t="s">
        <v>548</v>
      </c>
      <c r="Q68" s="99" t="s">
        <v>551</v>
      </c>
      <c r="R68" s="94" t="s">
        <v>550</v>
      </c>
      <c r="S68" s="94" t="s">
        <v>843</v>
      </c>
      <c r="T68" s="6" t="s">
        <v>24</v>
      </c>
      <c r="U68" s="99">
        <v>51.5</v>
      </c>
      <c r="V68" s="99" t="s">
        <v>431</v>
      </c>
      <c r="W68" s="100"/>
      <c r="X68" s="99"/>
      <c r="Y68" s="94" t="s">
        <v>434</v>
      </c>
      <c r="Z68" s="101">
        <v>2</v>
      </c>
      <c r="AA68" s="102"/>
    </row>
    <row r="69" spans="1:28" s="10" customFormat="1" ht="24.95" customHeight="1" x14ac:dyDescent="0.25">
      <c r="A69" s="38" t="s">
        <v>145</v>
      </c>
      <c r="B69" s="94" t="s">
        <v>293</v>
      </c>
      <c r="C69" s="94" t="s">
        <v>120</v>
      </c>
      <c r="D69" s="94" t="s">
        <v>844</v>
      </c>
      <c r="E69" s="21">
        <v>100251756</v>
      </c>
      <c r="F69" s="95" t="s">
        <v>845</v>
      </c>
      <c r="G69" s="95"/>
      <c r="H69" s="4">
        <v>792.81999999999994</v>
      </c>
      <c r="I69" s="103">
        <v>809</v>
      </c>
      <c r="J69" s="107">
        <v>2.0000000000000129E-2</v>
      </c>
      <c r="K69" s="94" t="s">
        <v>837</v>
      </c>
      <c r="L69" s="98" t="s">
        <v>102</v>
      </c>
      <c r="M69" s="98" t="s">
        <v>838</v>
      </c>
      <c r="N69" s="94" t="s">
        <v>839</v>
      </c>
      <c r="O69" s="94" t="s">
        <v>95</v>
      </c>
      <c r="P69" s="94" t="s">
        <v>548</v>
      </c>
      <c r="Q69" s="99" t="s">
        <v>552</v>
      </c>
      <c r="R69" s="94" t="s">
        <v>550</v>
      </c>
      <c r="S69" s="94" t="s">
        <v>846</v>
      </c>
      <c r="T69" s="6" t="s">
        <v>24</v>
      </c>
      <c r="U69" s="99"/>
      <c r="V69" s="99" t="s">
        <v>431</v>
      </c>
      <c r="W69" s="100"/>
      <c r="X69" s="99"/>
      <c r="Y69" s="94" t="s">
        <v>434</v>
      </c>
      <c r="Z69" s="101">
        <v>2</v>
      </c>
      <c r="AA69" s="102"/>
    </row>
    <row r="70" spans="1:28" s="10" customFormat="1" ht="24.95" customHeight="1" x14ac:dyDescent="0.25">
      <c r="A70" s="38" t="s">
        <v>145</v>
      </c>
      <c r="B70" s="94" t="s">
        <v>293</v>
      </c>
      <c r="C70" s="94" t="s">
        <v>120</v>
      </c>
      <c r="D70" s="94"/>
      <c r="E70" s="21">
        <v>100253571</v>
      </c>
      <c r="F70" s="95" t="s">
        <v>895</v>
      </c>
      <c r="G70" s="95"/>
      <c r="H70" s="4">
        <v>214.62</v>
      </c>
      <c r="I70" s="103">
        <v>219</v>
      </c>
      <c r="J70" s="107">
        <v>0.02</v>
      </c>
      <c r="K70" s="94"/>
      <c r="L70" s="98"/>
      <c r="M70" s="98"/>
      <c r="N70" s="94"/>
      <c r="O70" s="94"/>
      <c r="P70" s="94"/>
      <c r="Q70" s="99"/>
      <c r="R70" s="94"/>
      <c r="S70" s="94"/>
      <c r="T70" s="6"/>
      <c r="U70" s="99"/>
      <c r="V70" s="99"/>
      <c r="W70" s="100"/>
      <c r="X70" s="99"/>
      <c r="Y70" s="94"/>
      <c r="Z70" s="101"/>
      <c r="AA70" s="102"/>
    </row>
    <row r="71" spans="1:28" s="10" customFormat="1" ht="24.95" customHeight="1" x14ac:dyDescent="0.25">
      <c r="A71" s="38" t="s">
        <v>145</v>
      </c>
      <c r="B71" s="94" t="s">
        <v>293</v>
      </c>
      <c r="C71" s="94" t="s">
        <v>120</v>
      </c>
      <c r="D71" s="94"/>
      <c r="E71" s="21">
        <v>100253576</v>
      </c>
      <c r="F71" s="95" t="s">
        <v>896</v>
      </c>
      <c r="G71" s="95"/>
      <c r="H71" s="4">
        <v>155.82</v>
      </c>
      <c r="I71" s="103">
        <v>159</v>
      </c>
      <c r="J71" s="107">
        <v>0.02</v>
      </c>
      <c r="K71" s="94"/>
      <c r="L71" s="98"/>
      <c r="M71" s="98"/>
      <c r="N71" s="94"/>
      <c r="O71" s="94"/>
      <c r="P71" s="94"/>
      <c r="Q71" s="99"/>
      <c r="R71" s="94"/>
      <c r="S71" s="94"/>
      <c r="T71" s="6"/>
      <c r="U71" s="99"/>
      <c r="V71" s="99"/>
      <c r="W71" s="100"/>
      <c r="X71" s="99"/>
      <c r="Y71" s="94"/>
      <c r="Z71" s="101"/>
      <c r="AA71" s="102"/>
    </row>
    <row r="72" spans="1:28" s="10" customFormat="1" ht="24.95" customHeight="1" x14ac:dyDescent="0.25">
      <c r="A72" s="38" t="s">
        <v>145</v>
      </c>
      <c r="B72" s="94" t="s">
        <v>293</v>
      </c>
      <c r="C72" s="94" t="s">
        <v>120</v>
      </c>
      <c r="D72" s="94"/>
      <c r="E72" s="21">
        <v>100253574</v>
      </c>
      <c r="F72" s="95" t="s">
        <v>897</v>
      </c>
      <c r="G72" s="95"/>
      <c r="H72" s="4">
        <v>126.42</v>
      </c>
      <c r="I72" s="103">
        <v>129</v>
      </c>
      <c r="J72" s="107">
        <v>0.02</v>
      </c>
      <c r="K72" s="94"/>
      <c r="L72" s="98"/>
      <c r="M72" s="98"/>
      <c r="N72" s="94"/>
      <c r="O72" s="94"/>
      <c r="P72" s="94"/>
      <c r="Q72" s="99"/>
      <c r="R72" s="94"/>
      <c r="S72" s="94"/>
      <c r="T72" s="6"/>
      <c r="U72" s="99"/>
      <c r="V72" s="99"/>
      <c r="W72" s="100"/>
      <c r="X72" s="99"/>
      <c r="Y72" s="94"/>
      <c r="Z72" s="101"/>
      <c r="AA72" s="102"/>
    </row>
    <row r="73" spans="1:28" s="10" customFormat="1" ht="24.95" customHeight="1" x14ac:dyDescent="0.25">
      <c r="A73" s="38" t="s">
        <v>145</v>
      </c>
      <c r="B73" s="94" t="s">
        <v>293</v>
      </c>
      <c r="C73" s="94" t="s">
        <v>120</v>
      </c>
      <c r="D73" s="94"/>
      <c r="E73" s="21">
        <v>100253575</v>
      </c>
      <c r="F73" s="95" t="s">
        <v>898</v>
      </c>
      <c r="G73" s="95"/>
      <c r="H73" s="4">
        <v>155.82</v>
      </c>
      <c r="I73" s="103">
        <v>159</v>
      </c>
      <c r="J73" s="107">
        <v>0.02</v>
      </c>
      <c r="K73" s="94"/>
      <c r="L73" s="98"/>
      <c r="M73" s="98"/>
      <c r="N73" s="94"/>
      <c r="O73" s="94"/>
      <c r="P73" s="94"/>
      <c r="Q73" s="99"/>
      <c r="R73" s="94"/>
      <c r="S73" s="94"/>
      <c r="T73" s="6"/>
      <c r="U73" s="99"/>
      <c r="V73" s="99"/>
      <c r="W73" s="100"/>
      <c r="X73" s="99"/>
      <c r="Y73" s="94"/>
      <c r="Z73" s="101"/>
      <c r="AA73" s="102"/>
    </row>
    <row r="74" spans="1:28" s="10" customFormat="1" ht="24.95" customHeight="1" x14ac:dyDescent="0.25">
      <c r="A74" s="38" t="s">
        <v>145</v>
      </c>
      <c r="B74" s="94" t="s">
        <v>293</v>
      </c>
      <c r="C74" s="94" t="s">
        <v>120</v>
      </c>
      <c r="D74" s="94"/>
      <c r="E74" s="21">
        <v>100253573</v>
      </c>
      <c r="F74" s="95" t="s">
        <v>899</v>
      </c>
      <c r="G74" s="95"/>
      <c r="H74" s="4">
        <v>126.42</v>
      </c>
      <c r="I74" s="103">
        <v>129</v>
      </c>
      <c r="J74" s="107">
        <v>0.02</v>
      </c>
      <c r="K74" s="94"/>
      <c r="L74" s="98"/>
      <c r="M74" s="98"/>
      <c r="N74" s="94"/>
      <c r="O74" s="94"/>
      <c r="P74" s="94"/>
      <c r="Q74" s="99"/>
      <c r="R74" s="94"/>
      <c r="S74" s="94"/>
      <c r="T74" s="6"/>
      <c r="U74" s="99"/>
      <c r="V74" s="99"/>
      <c r="W74" s="100"/>
      <c r="X74" s="99"/>
      <c r="Y74" s="94"/>
      <c r="Z74" s="101"/>
      <c r="AA74" s="102"/>
    </row>
    <row r="75" spans="1:28" s="10" customFormat="1" ht="24.95" customHeight="1" x14ac:dyDescent="0.25">
      <c r="A75" s="38" t="s">
        <v>145</v>
      </c>
      <c r="B75" s="94" t="s">
        <v>293</v>
      </c>
      <c r="C75" s="94" t="s">
        <v>120</v>
      </c>
      <c r="D75" s="94"/>
      <c r="E75" s="21">
        <v>100253598</v>
      </c>
      <c r="F75" s="95" t="s">
        <v>900</v>
      </c>
      <c r="G75" s="95"/>
      <c r="H75" s="4">
        <v>567.41999999999996</v>
      </c>
      <c r="I75" s="103">
        <v>579</v>
      </c>
      <c r="J75" s="107">
        <v>0.02</v>
      </c>
      <c r="K75" s="94"/>
      <c r="L75" s="98"/>
      <c r="M75" s="98"/>
      <c r="N75" s="94"/>
      <c r="O75" s="94"/>
      <c r="P75" s="94"/>
      <c r="Q75" s="99"/>
      <c r="R75" s="94"/>
      <c r="S75" s="94"/>
      <c r="T75" s="6"/>
      <c r="U75" s="99"/>
      <c r="V75" s="99"/>
      <c r="W75" s="100"/>
      <c r="X75" s="99"/>
      <c r="Y75" s="94"/>
      <c r="Z75" s="101"/>
      <c r="AA75" s="102"/>
    </row>
    <row r="76" spans="1:28" s="10" customFormat="1" ht="24.95" customHeight="1" x14ac:dyDescent="0.25">
      <c r="A76" s="38" t="s">
        <v>145</v>
      </c>
      <c r="B76" s="94" t="s">
        <v>293</v>
      </c>
      <c r="C76" s="94" t="s">
        <v>120</v>
      </c>
      <c r="D76" s="94"/>
      <c r="E76" s="21">
        <v>100253597</v>
      </c>
      <c r="F76" s="95" t="s">
        <v>901</v>
      </c>
      <c r="G76" s="95"/>
      <c r="H76" s="4">
        <v>489.02</v>
      </c>
      <c r="I76" s="103">
        <v>499</v>
      </c>
      <c r="J76" s="107">
        <v>0.02</v>
      </c>
      <c r="K76" s="94"/>
      <c r="L76" s="98"/>
      <c r="M76" s="98"/>
      <c r="N76" s="94"/>
      <c r="O76" s="94"/>
      <c r="P76" s="94"/>
      <c r="Q76" s="99"/>
      <c r="R76" s="94"/>
      <c r="S76" s="94"/>
      <c r="T76" s="6"/>
      <c r="U76" s="99"/>
      <c r="V76" s="99"/>
      <c r="W76" s="100"/>
      <c r="X76" s="99"/>
      <c r="Y76" s="94"/>
      <c r="Z76" s="101"/>
      <c r="AA76" s="102"/>
    </row>
    <row r="77" spans="1:28" s="10" customFormat="1" ht="24.95" customHeight="1" x14ac:dyDescent="0.25">
      <c r="A77" s="38" t="s">
        <v>145</v>
      </c>
      <c r="B77" s="171" t="s">
        <v>293</v>
      </c>
      <c r="C77" s="171" t="s">
        <v>120</v>
      </c>
      <c r="D77" s="171" t="s">
        <v>902</v>
      </c>
      <c r="E77" s="182">
        <v>100245810</v>
      </c>
      <c r="F77" s="183" t="s">
        <v>553</v>
      </c>
      <c r="G77" s="183"/>
      <c r="H77" s="4">
        <v>26.46</v>
      </c>
      <c r="I77" s="103">
        <v>27</v>
      </c>
      <c r="J77" s="107">
        <v>2.0000000000000018E-2</v>
      </c>
      <c r="K77" s="94"/>
      <c r="L77" s="98"/>
      <c r="M77" s="98"/>
      <c r="N77" s="94"/>
      <c r="O77" s="94"/>
      <c r="P77" s="94"/>
      <c r="Q77" s="99"/>
      <c r="R77" s="94"/>
      <c r="S77" s="94"/>
      <c r="T77" s="6"/>
      <c r="U77" s="99"/>
      <c r="V77" s="99"/>
      <c r="W77" s="100"/>
      <c r="X77" s="99"/>
      <c r="Y77" s="94" t="s">
        <v>902</v>
      </c>
      <c r="Z77" s="101">
        <v>1</v>
      </c>
      <c r="AA77" s="102"/>
    </row>
    <row r="78" spans="1:28" s="10" customFormat="1" ht="24.95" customHeight="1" x14ac:dyDescent="0.25">
      <c r="A78" s="38" t="s">
        <v>145</v>
      </c>
      <c r="B78" s="127" t="s">
        <v>293</v>
      </c>
      <c r="C78" s="127" t="s">
        <v>121</v>
      </c>
      <c r="D78" s="21" t="s">
        <v>902</v>
      </c>
      <c r="E78" s="21">
        <v>100247029</v>
      </c>
      <c r="F78" s="95" t="s">
        <v>554</v>
      </c>
      <c r="G78" s="95"/>
      <c r="H78" s="4">
        <v>23.04</v>
      </c>
      <c r="I78" s="103">
        <v>24</v>
      </c>
      <c r="J78" s="107">
        <v>4.0000000000000036E-2</v>
      </c>
      <c r="K78" s="94"/>
      <c r="L78" s="98"/>
      <c r="M78" s="98"/>
      <c r="N78" s="94"/>
      <c r="O78" s="94"/>
      <c r="P78" s="94"/>
      <c r="Q78" s="99"/>
      <c r="R78" s="94"/>
      <c r="S78" s="94"/>
      <c r="T78" s="6"/>
      <c r="U78" s="99"/>
      <c r="V78" s="99"/>
      <c r="W78" s="100"/>
      <c r="X78" s="99"/>
      <c r="Y78" s="94" t="s">
        <v>902</v>
      </c>
      <c r="Z78" s="101">
        <v>1</v>
      </c>
      <c r="AA78" s="102"/>
    </row>
    <row r="79" spans="1:28" s="10" customFormat="1" ht="24.95" customHeight="1" x14ac:dyDescent="0.25">
      <c r="A79" s="38" t="s">
        <v>145</v>
      </c>
      <c r="B79" s="94" t="s">
        <v>293</v>
      </c>
      <c r="C79" s="94" t="s">
        <v>555</v>
      </c>
      <c r="D79" s="94" t="s">
        <v>902</v>
      </c>
      <c r="E79" s="21">
        <v>100254220</v>
      </c>
      <c r="F79" s="95" t="s">
        <v>903</v>
      </c>
      <c r="G79" s="95"/>
      <c r="H79" s="4">
        <v>33.552</v>
      </c>
      <c r="I79" s="103">
        <v>34.950000000000003</v>
      </c>
      <c r="J79" s="107">
        <v>0.04</v>
      </c>
      <c r="K79" s="94"/>
      <c r="L79" s="98"/>
      <c r="M79" s="98"/>
      <c r="N79" s="94"/>
      <c r="O79" s="94"/>
      <c r="P79" s="94"/>
      <c r="Q79" s="99"/>
      <c r="R79" s="94"/>
      <c r="S79" s="94"/>
      <c r="T79" s="6"/>
      <c r="U79" s="99"/>
      <c r="V79" s="99"/>
      <c r="W79" s="100"/>
      <c r="X79" s="99"/>
      <c r="Y79" s="94" t="s">
        <v>102</v>
      </c>
      <c r="Z79" s="101">
        <v>1</v>
      </c>
      <c r="AA79" s="102"/>
    </row>
    <row r="80" spans="1:28" s="10" customFormat="1" ht="24.95" customHeight="1" x14ac:dyDescent="0.25">
      <c r="A80" s="38" t="s">
        <v>145</v>
      </c>
      <c r="B80" s="94" t="s">
        <v>293</v>
      </c>
      <c r="C80" s="94" t="s">
        <v>556</v>
      </c>
      <c r="D80" s="94" t="s">
        <v>902</v>
      </c>
      <c r="E80" s="21" t="s">
        <v>847</v>
      </c>
      <c r="F80" s="95" t="s">
        <v>848</v>
      </c>
      <c r="G80" s="95"/>
      <c r="H80" s="4">
        <v>48</v>
      </c>
      <c r="I80" s="103">
        <v>50</v>
      </c>
      <c r="J80" s="107">
        <v>4.0000000000000036E-2</v>
      </c>
      <c r="K80" s="94"/>
      <c r="L80" s="98"/>
      <c r="M80" s="98"/>
      <c r="N80" s="94"/>
      <c r="O80" s="94"/>
      <c r="P80" s="94"/>
      <c r="Q80" s="99"/>
      <c r="R80" s="94"/>
      <c r="S80" s="94"/>
      <c r="T80" s="6" t="s">
        <v>40</v>
      </c>
      <c r="U80" s="99"/>
      <c r="V80" s="99"/>
      <c r="W80" s="100"/>
      <c r="X80" s="99"/>
      <c r="Y80" s="94" t="s">
        <v>902</v>
      </c>
      <c r="Z80" s="101">
        <v>1</v>
      </c>
      <c r="AA80" s="102"/>
      <c r="AB80" s="11"/>
    </row>
    <row r="81" spans="1:27" s="10" customFormat="1" ht="24.95" customHeight="1" x14ac:dyDescent="0.25">
      <c r="A81" s="38" t="s">
        <v>145</v>
      </c>
      <c r="B81" s="94" t="s">
        <v>293</v>
      </c>
      <c r="C81" s="94" t="s">
        <v>556</v>
      </c>
      <c r="D81" s="94" t="s">
        <v>902</v>
      </c>
      <c r="E81" s="21" t="s">
        <v>849</v>
      </c>
      <c r="F81" s="95" t="s">
        <v>850</v>
      </c>
      <c r="G81" s="95"/>
      <c r="H81" s="4">
        <v>48</v>
      </c>
      <c r="I81" s="103">
        <v>50</v>
      </c>
      <c r="J81" s="107">
        <v>4.0000000000000036E-2</v>
      </c>
      <c r="K81" s="94"/>
      <c r="L81" s="98"/>
      <c r="M81" s="98"/>
      <c r="N81" s="94"/>
      <c r="O81" s="94"/>
      <c r="P81" s="94"/>
      <c r="Q81" s="99"/>
      <c r="R81" s="94"/>
      <c r="S81" s="94"/>
      <c r="T81" s="6"/>
      <c r="U81" s="99"/>
      <c r="V81" s="99"/>
      <c r="W81" s="100"/>
      <c r="X81" s="99"/>
      <c r="Y81" s="94" t="s">
        <v>902</v>
      </c>
      <c r="Z81" s="101">
        <v>1</v>
      </c>
      <c r="AA81" s="102"/>
    </row>
    <row r="82" spans="1:27" ht="24.95" customHeight="1" x14ac:dyDescent="0.2">
      <c r="A82" s="38" t="s">
        <v>145</v>
      </c>
      <c r="B82" s="94" t="s">
        <v>293</v>
      </c>
      <c r="C82" s="94" t="s">
        <v>556</v>
      </c>
      <c r="D82" s="95" t="s">
        <v>902</v>
      </c>
      <c r="E82" s="21">
        <v>100250247</v>
      </c>
      <c r="F82" s="65" t="s">
        <v>557</v>
      </c>
      <c r="G82" s="95"/>
      <c r="H82" s="4">
        <v>55.68</v>
      </c>
      <c r="I82" s="103">
        <v>58</v>
      </c>
      <c r="J82" s="107">
        <v>4.0000000000000036E-2</v>
      </c>
      <c r="K82" s="94"/>
      <c r="L82" s="98"/>
      <c r="M82" s="98"/>
      <c r="N82" s="94"/>
      <c r="O82" s="94"/>
      <c r="P82" s="94"/>
      <c r="Q82" s="99"/>
      <c r="R82" s="94"/>
      <c r="S82" s="94"/>
      <c r="T82" s="6"/>
      <c r="U82" s="99"/>
      <c r="V82" s="99"/>
      <c r="W82" s="100"/>
      <c r="X82" s="99"/>
      <c r="Y82" s="94" t="s">
        <v>902</v>
      </c>
      <c r="Z82" s="101">
        <v>1</v>
      </c>
      <c r="AA82" s="102"/>
    </row>
    <row r="83" spans="1:27" ht="24.95" customHeight="1" x14ac:dyDescent="0.2">
      <c r="A83" s="38" t="s">
        <v>145</v>
      </c>
      <c r="B83" s="94" t="s">
        <v>293</v>
      </c>
      <c r="C83" s="94" t="s">
        <v>556</v>
      </c>
      <c r="D83" s="95" t="s">
        <v>902</v>
      </c>
      <c r="E83" s="21">
        <v>100248526</v>
      </c>
      <c r="F83" s="65" t="s">
        <v>558</v>
      </c>
      <c r="G83" s="95"/>
      <c r="H83" s="4">
        <v>40.32</v>
      </c>
      <c r="I83" s="103">
        <v>42</v>
      </c>
      <c r="J83" s="107">
        <v>4.0000000000000036E-2</v>
      </c>
      <c r="K83" s="94"/>
      <c r="L83" s="98"/>
      <c r="M83" s="98"/>
      <c r="N83" s="94"/>
      <c r="O83" s="94"/>
      <c r="P83" s="94"/>
      <c r="Q83" s="99"/>
      <c r="R83" s="94"/>
      <c r="S83" s="94"/>
      <c r="T83" s="6"/>
      <c r="U83" s="99"/>
      <c r="V83" s="99"/>
      <c r="W83" s="100"/>
      <c r="X83" s="99"/>
      <c r="Y83" s="94" t="s">
        <v>902</v>
      </c>
      <c r="Z83" s="101">
        <v>1</v>
      </c>
      <c r="AA83" s="102"/>
    </row>
    <row r="84" spans="1:27" ht="24.95" customHeight="1" x14ac:dyDescent="0.2">
      <c r="A84" s="38" t="s">
        <v>145</v>
      </c>
      <c r="B84" s="94" t="s">
        <v>293</v>
      </c>
      <c r="C84" s="94" t="s">
        <v>556</v>
      </c>
      <c r="D84" s="95" t="s">
        <v>902</v>
      </c>
      <c r="E84" s="21">
        <v>100248468</v>
      </c>
      <c r="F84" s="65" t="s">
        <v>559</v>
      </c>
      <c r="G84" s="95"/>
      <c r="H84" s="4">
        <v>38.4</v>
      </c>
      <c r="I84" s="103">
        <v>40</v>
      </c>
      <c r="J84" s="107">
        <v>4.0000000000000036E-2</v>
      </c>
      <c r="K84" s="94"/>
      <c r="L84" s="98"/>
      <c r="M84" s="98"/>
      <c r="N84" s="94"/>
      <c r="O84" s="94"/>
      <c r="P84" s="94"/>
      <c r="Q84" s="99"/>
      <c r="R84" s="94"/>
      <c r="S84" s="94"/>
      <c r="T84" s="6"/>
      <c r="U84" s="99"/>
      <c r="V84" s="99"/>
      <c r="W84" s="100"/>
      <c r="X84" s="99"/>
      <c r="Y84" s="94" t="s">
        <v>902</v>
      </c>
      <c r="Z84" s="101">
        <v>1</v>
      </c>
      <c r="AA84" s="102"/>
    </row>
    <row r="85" spans="1:27" ht="24.95" customHeight="1" x14ac:dyDescent="0.2">
      <c r="A85" s="38" t="s">
        <v>145</v>
      </c>
      <c r="B85" s="94" t="s">
        <v>293</v>
      </c>
      <c r="C85" s="94" t="s">
        <v>556</v>
      </c>
      <c r="D85" s="95" t="s">
        <v>902</v>
      </c>
      <c r="E85" s="21">
        <v>100249883</v>
      </c>
      <c r="F85" s="65" t="s">
        <v>560</v>
      </c>
      <c r="G85" s="95"/>
      <c r="H85" s="4">
        <v>38.4</v>
      </c>
      <c r="I85" s="103">
        <v>40</v>
      </c>
      <c r="J85" s="107">
        <v>4.0000000000000036E-2</v>
      </c>
      <c r="K85" s="94"/>
      <c r="L85" s="98"/>
      <c r="M85" s="98"/>
      <c r="N85" s="94"/>
      <c r="O85" s="94"/>
      <c r="P85" s="94"/>
      <c r="Q85" s="99"/>
      <c r="R85" s="94"/>
      <c r="S85" s="94"/>
      <c r="T85" s="6"/>
      <c r="U85" s="99"/>
      <c r="V85" s="99"/>
      <c r="W85" s="100"/>
      <c r="X85" s="99"/>
      <c r="Y85" s="94" t="s">
        <v>902</v>
      </c>
      <c r="Z85" s="101">
        <v>1</v>
      </c>
      <c r="AA85" s="102"/>
    </row>
    <row r="86" spans="1:27" ht="24.95" customHeight="1" x14ac:dyDescent="0.2">
      <c r="A86" s="38" t="s">
        <v>145</v>
      </c>
      <c r="B86" s="94" t="s">
        <v>293</v>
      </c>
      <c r="C86" s="94" t="s">
        <v>556</v>
      </c>
      <c r="D86" s="95" t="s">
        <v>902</v>
      </c>
      <c r="E86" s="21">
        <v>100248808</v>
      </c>
      <c r="F86" s="65" t="s">
        <v>561</v>
      </c>
      <c r="G86" s="95"/>
      <c r="H86" s="4">
        <v>38.4</v>
      </c>
      <c r="I86" s="103">
        <v>40</v>
      </c>
      <c r="J86" s="107">
        <v>4.0000000000000036E-2</v>
      </c>
      <c r="K86" s="94"/>
      <c r="L86" s="98"/>
      <c r="M86" s="98"/>
      <c r="N86" s="94"/>
      <c r="O86" s="94"/>
      <c r="P86" s="94"/>
      <c r="Q86" s="99"/>
      <c r="R86" s="94"/>
      <c r="S86" s="94"/>
      <c r="T86" s="6"/>
      <c r="U86" s="99"/>
      <c r="V86" s="99"/>
      <c r="W86" s="100"/>
      <c r="X86" s="99"/>
      <c r="Y86" s="94" t="s">
        <v>902</v>
      </c>
      <c r="Z86" s="101">
        <v>1</v>
      </c>
      <c r="AA86" s="102"/>
    </row>
    <row r="87" spans="1:27" ht="24.95" customHeight="1" x14ac:dyDescent="0.2">
      <c r="A87" s="38" t="s">
        <v>145</v>
      </c>
      <c r="B87" s="94" t="s">
        <v>293</v>
      </c>
      <c r="C87" s="94" t="s">
        <v>121</v>
      </c>
      <c r="D87" s="95" t="s">
        <v>902</v>
      </c>
      <c r="E87" s="21">
        <v>100252383</v>
      </c>
      <c r="F87" s="65" t="s">
        <v>904</v>
      </c>
      <c r="G87" s="95"/>
      <c r="H87" s="4">
        <v>815.04</v>
      </c>
      <c r="I87" s="103">
        <v>849</v>
      </c>
      <c r="J87" s="107">
        <v>0.04</v>
      </c>
      <c r="K87" s="94"/>
      <c r="L87" s="98"/>
      <c r="M87" s="98"/>
      <c r="N87" s="94"/>
      <c r="O87" s="94"/>
      <c r="P87" s="94"/>
      <c r="Q87" s="99"/>
      <c r="R87" s="94"/>
      <c r="S87" s="94"/>
      <c r="T87" s="6" t="s">
        <v>24</v>
      </c>
      <c r="U87" s="99"/>
      <c r="V87" s="99"/>
      <c r="W87" s="100"/>
      <c r="X87" s="99"/>
      <c r="Y87" s="94" t="s">
        <v>434</v>
      </c>
      <c r="Z87" s="101">
        <v>1</v>
      </c>
      <c r="AA87" s="102"/>
    </row>
    <row r="88" spans="1:27" ht="24.95" customHeight="1" x14ac:dyDescent="0.2">
      <c r="A88" s="38" t="s">
        <v>145</v>
      </c>
      <c r="B88" s="94" t="s">
        <v>293</v>
      </c>
      <c r="C88" s="94" t="s">
        <v>121</v>
      </c>
      <c r="D88" s="95" t="s">
        <v>902</v>
      </c>
      <c r="E88" s="21">
        <v>100252385</v>
      </c>
      <c r="F88" s="65" t="s">
        <v>905</v>
      </c>
      <c r="G88" s="95"/>
      <c r="H88" s="4">
        <v>575.04</v>
      </c>
      <c r="I88" s="103">
        <v>599</v>
      </c>
      <c r="J88" s="107">
        <v>0.04</v>
      </c>
      <c r="K88" s="94"/>
      <c r="L88" s="98"/>
      <c r="M88" s="98"/>
      <c r="N88" s="94"/>
      <c r="O88" s="94"/>
      <c r="P88" s="94"/>
      <c r="Q88" s="99"/>
      <c r="R88" s="94"/>
      <c r="S88" s="94"/>
      <c r="T88" s="6" t="s">
        <v>24</v>
      </c>
      <c r="U88" s="99"/>
      <c r="V88" s="99"/>
      <c r="W88" s="100"/>
      <c r="X88" s="99"/>
      <c r="Y88" s="94" t="s">
        <v>434</v>
      </c>
      <c r="Z88" s="101">
        <v>1</v>
      </c>
      <c r="AA88" s="102"/>
    </row>
    <row r="89" spans="1:27" ht="24.95" customHeight="1" x14ac:dyDescent="0.2">
      <c r="A89" s="38" t="s">
        <v>145</v>
      </c>
      <c r="B89" s="94" t="s">
        <v>293</v>
      </c>
      <c r="C89" s="94" t="s">
        <v>121</v>
      </c>
      <c r="D89" s="95" t="s">
        <v>902</v>
      </c>
      <c r="E89" s="21">
        <v>100252385</v>
      </c>
      <c r="F89" s="65" t="s">
        <v>906</v>
      </c>
      <c r="G89" s="95"/>
      <c r="H89" s="4">
        <v>575.04</v>
      </c>
      <c r="I89" s="103">
        <v>599</v>
      </c>
      <c r="J89" s="107">
        <v>0.04</v>
      </c>
      <c r="K89" s="94"/>
      <c r="L89" s="98"/>
      <c r="M89" s="98"/>
      <c r="N89" s="94"/>
      <c r="O89" s="94"/>
      <c r="P89" s="94"/>
      <c r="Q89" s="99"/>
      <c r="R89" s="94"/>
      <c r="S89" s="94"/>
      <c r="T89" s="6" t="s">
        <v>24</v>
      </c>
      <c r="U89" s="99"/>
      <c r="V89" s="99"/>
      <c r="W89" s="100"/>
      <c r="X89" s="99"/>
      <c r="Y89" s="94" t="s">
        <v>434</v>
      </c>
      <c r="Z89" s="101">
        <v>1</v>
      </c>
      <c r="AA89" s="102"/>
    </row>
    <row r="90" spans="1:27" ht="24.95" customHeight="1" x14ac:dyDescent="0.2">
      <c r="A90" s="38" t="s">
        <v>145</v>
      </c>
      <c r="B90" s="94" t="s">
        <v>293</v>
      </c>
      <c r="C90" s="94" t="s">
        <v>121</v>
      </c>
      <c r="D90" s="95" t="s">
        <v>902</v>
      </c>
      <c r="E90" s="21">
        <v>100252390</v>
      </c>
      <c r="F90" s="65" t="s">
        <v>907</v>
      </c>
      <c r="G90" s="95"/>
      <c r="H90" s="4">
        <v>623.04</v>
      </c>
      <c r="I90" s="103">
        <v>649</v>
      </c>
      <c r="J90" s="107">
        <v>0.04</v>
      </c>
      <c r="K90" s="94"/>
      <c r="L90" s="98"/>
      <c r="M90" s="98"/>
      <c r="N90" s="94"/>
      <c r="O90" s="94"/>
      <c r="P90" s="94"/>
      <c r="Q90" s="99"/>
      <c r="R90" s="94"/>
      <c r="S90" s="94"/>
      <c r="T90" s="6" t="s">
        <v>24</v>
      </c>
      <c r="U90" s="99"/>
      <c r="V90" s="99"/>
      <c r="W90" s="100"/>
      <c r="X90" s="99"/>
      <c r="Y90" s="94" t="s">
        <v>434</v>
      </c>
      <c r="Z90" s="101">
        <v>1</v>
      </c>
      <c r="AA90" s="102"/>
    </row>
    <row r="91" spans="1:27" ht="24.95" customHeight="1" x14ac:dyDescent="0.2">
      <c r="A91" s="38" t="s">
        <v>145</v>
      </c>
      <c r="B91" s="94" t="s">
        <v>293</v>
      </c>
      <c r="C91" s="94" t="s">
        <v>95</v>
      </c>
      <c r="D91" s="95" t="s">
        <v>902</v>
      </c>
      <c r="E91" s="21">
        <v>100250590</v>
      </c>
      <c r="F91" s="65" t="s">
        <v>908</v>
      </c>
      <c r="G91" s="95"/>
      <c r="H91" s="4">
        <v>391.02</v>
      </c>
      <c r="I91" s="103">
        <v>399</v>
      </c>
      <c r="J91" s="107">
        <v>0.02</v>
      </c>
      <c r="K91" s="94"/>
      <c r="L91" s="98"/>
      <c r="M91" s="98"/>
      <c r="N91" s="94"/>
      <c r="O91" s="94"/>
      <c r="P91" s="94"/>
      <c r="Q91" s="99"/>
      <c r="R91" s="94"/>
      <c r="S91" s="94"/>
      <c r="T91" s="6" t="s">
        <v>24</v>
      </c>
      <c r="U91" s="99"/>
      <c r="V91" s="99"/>
      <c r="W91" s="100"/>
      <c r="X91" s="99"/>
      <c r="Y91" s="94" t="s">
        <v>902</v>
      </c>
      <c r="Z91" s="101">
        <v>1</v>
      </c>
      <c r="AA91" s="102"/>
    </row>
    <row r="92" spans="1:27" ht="24.95" customHeight="1" x14ac:dyDescent="0.2">
      <c r="A92" s="38" t="s">
        <v>145</v>
      </c>
      <c r="B92" s="94" t="s">
        <v>293</v>
      </c>
      <c r="C92" s="94" t="s">
        <v>95</v>
      </c>
      <c r="D92" s="95" t="s">
        <v>902</v>
      </c>
      <c r="E92" s="21">
        <v>100252766</v>
      </c>
      <c r="F92" s="65" t="s">
        <v>909</v>
      </c>
      <c r="G92" s="95"/>
      <c r="H92" s="4">
        <v>26.46</v>
      </c>
      <c r="I92" s="103">
        <v>27</v>
      </c>
      <c r="J92" s="107">
        <v>0.02</v>
      </c>
      <c r="K92" s="94"/>
      <c r="L92" s="98"/>
      <c r="M92" s="98"/>
      <c r="N92" s="94"/>
      <c r="O92" s="94"/>
      <c r="P92" s="94"/>
      <c r="Q92" s="99"/>
      <c r="R92" s="94"/>
      <c r="S92" s="94"/>
      <c r="T92" s="6" t="s">
        <v>24</v>
      </c>
      <c r="U92" s="99"/>
      <c r="V92" s="99"/>
      <c r="W92" s="100"/>
      <c r="X92" s="99"/>
      <c r="Y92" s="94" t="s">
        <v>902</v>
      </c>
      <c r="Z92" s="101">
        <v>1</v>
      </c>
      <c r="AA92" s="102"/>
    </row>
    <row r="93" spans="1:27" ht="24.95" customHeight="1" x14ac:dyDescent="0.2">
      <c r="A93" s="38" t="s">
        <v>145</v>
      </c>
      <c r="B93" s="94" t="s">
        <v>293</v>
      </c>
      <c r="C93" s="94" t="s">
        <v>910</v>
      </c>
      <c r="D93" s="95" t="s">
        <v>902</v>
      </c>
      <c r="E93" s="21">
        <v>100253332</v>
      </c>
      <c r="F93" s="65" t="s">
        <v>911</v>
      </c>
      <c r="G93" s="95"/>
      <c r="H93" s="4">
        <f>I93*0.96</f>
        <v>43.199999999999996</v>
      </c>
      <c r="I93" s="103">
        <v>45</v>
      </c>
      <c r="J93" s="107">
        <v>0.04</v>
      </c>
      <c r="K93" s="94"/>
      <c r="L93" s="98"/>
      <c r="M93" s="98"/>
      <c r="N93" s="94"/>
      <c r="O93" s="94"/>
      <c r="P93" s="94"/>
      <c r="Q93" s="99"/>
      <c r="R93" s="94"/>
      <c r="S93" s="94"/>
      <c r="T93" s="6" t="s">
        <v>24</v>
      </c>
      <c r="U93" s="99"/>
      <c r="V93" s="99"/>
      <c r="W93" s="100"/>
      <c r="X93" s="99"/>
      <c r="Y93" s="94" t="s">
        <v>902</v>
      </c>
      <c r="Z93" s="101">
        <v>1</v>
      </c>
      <c r="AA93" s="102"/>
    </row>
    <row r="94" spans="1:27" ht="24.95" customHeight="1" x14ac:dyDescent="0.2">
      <c r="A94" s="38" t="s">
        <v>145</v>
      </c>
      <c r="B94" s="94" t="s">
        <v>293</v>
      </c>
      <c r="C94" s="94" t="s">
        <v>910</v>
      </c>
      <c r="D94" s="95" t="s">
        <v>902</v>
      </c>
      <c r="E94" s="21">
        <v>100253333</v>
      </c>
      <c r="F94" s="65" t="s">
        <v>912</v>
      </c>
      <c r="G94" s="95"/>
      <c r="H94" s="4">
        <f t="shared" ref="H94:H104" si="0">I94*0.96</f>
        <v>43.199999999999996</v>
      </c>
      <c r="I94" s="103">
        <v>45</v>
      </c>
      <c r="J94" s="107">
        <v>0.04</v>
      </c>
      <c r="K94" s="94"/>
      <c r="L94" s="98"/>
      <c r="M94" s="98"/>
      <c r="N94" s="94"/>
      <c r="O94" s="94"/>
      <c r="P94" s="94"/>
      <c r="Q94" s="99"/>
      <c r="R94" s="94"/>
      <c r="S94" s="94"/>
      <c r="T94" s="6" t="s">
        <v>24</v>
      </c>
      <c r="U94" s="99"/>
      <c r="V94" s="99"/>
      <c r="W94" s="100"/>
      <c r="X94" s="99"/>
      <c r="Y94" s="94" t="s">
        <v>902</v>
      </c>
      <c r="Z94" s="101">
        <v>1</v>
      </c>
      <c r="AA94" s="102"/>
    </row>
    <row r="95" spans="1:27" ht="24.95" customHeight="1" x14ac:dyDescent="0.2">
      <c r="A95" s="38" t="s">
        <v>145</v>
      </c>
      <c r="B95" s="94" t="s">
        <v>293</v>
      </c>
      <c r="C95" s="94" t="s">
        <v>145</v>
      </c>
      <c r="D95" s="95" t="s">
        <v>902</v>
      </c>
      <c r="E95" s="21">
        <v>100252902</v>
      </c>
      <c r="F95" s="65" t="s">
        <v>913</v>
      </c>
      <c r="G95" s="95"/>
      <c r="H95" s="4">
        <f t="shared" si="0"/>
        <v>43.199999999999996</v>
      </c>
      <c r="I95" s="103">
        <v>45</v>
      </c>
      <c r="J95" s="107">
        <v>0.04</v>
      </c>
      <c r="K95" s="94"/>
      <c r="L95" s="98"/>
      <c r="M95" s="98"/>
      <c r="N95" s="94"/>
      <c r="O95" s="94"/>
      <c r="P95" s="94"/>
      <c r="Q95" s="99"/>
      <c r="R95" s="94"/>
      <c r="S95" s="94"/>
      <c r="T95" s="6" t="s">
        <v>24</v>
      </c>
      <c r="U95" s="99"/>
      <c r="V95" s="99"/>
      <c r="W95" s="100"/>
      <c r="X95" s="99"/>
      <c r="Y95" s="94" t="s">
        <v>902</v>
      </c>
      <c r="Z95" s="101">
        <v>1</v>
      </c>
      <c r="AA95" s="102"/>
    </row>
    <row r="96" spans="1:27" ht="24.95" customHeight="1" x14ac:dyDescent="0.2">
      <c r="A96" s="38" t="s">
        <v>145</v>
      </c>
      <c r="B96" s="94" t="s">
        <v>293</v>
      </c>
      <c r="C96" s="94" t="s">
        <v>910</v>
      </c>
      <c r="D96" s="95" t="s">
        <v>902</v>
      </c>
      <c r="E96" s="21">
        <v>100252748</v>
      </c>
      <c r="F96" s="65" t="s">
        <v>914</v>
      </c>
      <c r="G96" s="95"/>
      <c r="H96" s="4">
        <f t="shared" si="0"/>
        <v>76.8</v>
      </c>
      <c r="I96" s="103">
        <v>80</v>
      </c>
      <c r="J96" s="107">
        <v>0.04</v>
      </c>
      <c r="K96" s="94"/>
      <c r="L96" s="98"/>
      <c r="M96" s="98"/>
      <c r="N96" s="94"/>
      <c r="O96" s="94"/>
      <c r="P96" s="94"/>
      <c r="Q96" s="99"/>
      <c r="R96" s="94"/>
      <c r="S96" s="94"/>
      <c r="T96" s="6" t="s">
        <v>40</v>
      </c>
      <c r="U96" s="99"/>
      <c r="V96" s="99"/>
      <c r="W96" s="100"/>
      <c r="X96" s="99"/>
      <c r="Y96" s="94" t="s">
        <v>902</v>
      </c>
      <c r="Z96" s="101">
        <v>1</v>
      </c>
      <c r="AA96" s="102"/>
    </row>
    <row r="97" spans="1:27" ht="24.95" customHeight="1" x14ac:dyDescent="0.2">
      <c r="A97" s="38" t="s">
        <v>145</v>
      </c>
      <c r="B97" s="94" t="s">
        <v>293</v>
      </c>
      <c r="C97" s="94" t="s">
        <v>910</v>
      </c>
      <c r="D97" s="95" t="s">
        <v>902</v>
      </c>
      <c r="E97" s="21">
        <v>100252749</v>
      </c>
      <c r="F97" s="65" t="s">
        <v>915</v>
      </c>
      <c r="G97" s="95"/>
      <c r="H97" s="4">
        <f t="shared" si="0"/>
        <v>76.8</v>
      </c>
      <c r="I97" s="103">
        <v>80</v>
      </c>
      <c r="J97" s="107">
        <v>0.04</v>
      </c>
      <c r="K97" s="94"/>
      <c r="L97" s="98"/>
      <c r="M97" s="98"/>
      <c r="N97" s="94"/>
      <c r="O97" s="94"/>
      <c r="P97" s="94"/>
      <c r="Q97" s="99"/>
      <c r="R97" s="94"/>
      <c r="S97" s="94"/>
      <c r="T97" s="6" t="s">
        <v>40</v>
      </c>
      <c r="U97" s="99"/>
      <c r="V97" s="99"/>
      <c r="W97" s="100"/>
      <c r="X97" s="99"/>
      <c r="Y97" s="94" t="s">
        <v>902</v>
      </c>
      <c r="Z97" s="101">
        <v>1</v>
      </c>
      <c r="AA97" s="102"/>
    </row>
    <row r="98" spans="1:27" ht="24.95" customHeight="1" x14ac:dyDescent="0.2">
      <c r="A98" s="38" t="s">
        <v>145</v>
      </c>
      <c r="B98" s="94" t="s">
        <v>293</v>
      </c>
      <c r="C98" s="94" t="s">
        <v>910</v>
      </c>
      <c r="D98" s="95" t="s">
        <v>902</v>
      </c>
      <c r="E98" s="21">
        <v>100252747</v>
      </c>
      <c r="F98" s="65" t="s">
        <v>916</v>
      </c>
      <c r="G98" s="95"/>
      <c r="H98" s="4">
        <f t="shared" si="0"/>
        <v>76.8</v>
      </c>
      <c r="I98" s="103">
        <v>80</v>
      </c>
      <c r="J98" s="107">
        <v>0.04</v>
      </c>
      <c r="K98" s="94"/>
      <c r="L98" s="98"/>
      <c r="M98" s="98"/>
      <c r="N98" s="94"/>
      <c r="O98" s="94"/>
      <c r="P98" s="94"/>
      <c r="Q98" s="99"/>
      <c r="R98" s="94"/>
      <c r="S98" s="94"/>
      <c r="T98" s="6" t="s">
        <v>40</v>
      </c>
      <c r="U98" s="99"/>
      <c r="V98" s="99"/>
      <c r="W98" s="100"/>
      <c r="X98" s="99"/>
      <c r="Y98" s="94" t="s">
        <v>902</v>
      </c>
      <c r="Z98" s="101">
        <v>1</v>
      </c>
      <c r="AA98" s="102"/>
    </row>
    <row r="99" spans="1:27" ht="24.95" customHeight="1" x14ac:dyDescent="0.2">
      <c r="A99" s="38" t="s">
        <v>145</v>
      </c>
      <c r="B99" s="94" t="s">
        <v>293</v>
      </c>
      <c r="C99" s="94" t="s">
        <v>145</v>
      </c>
      <c r="D99" s="95" t="s">
        <v>902</v>
      </c>
      <c r="E99" s="21">
        <v>100252759</v>
      </c>
      <c r="F99" s="65" t="s">
        <v>917</v>
      </c>
      <c r="G99" s="95"/>
      <c r="H99" s="4">
        <f t="shared" si="0"/>
        <v>43.199999999999996</v>
      </c>
      <c r="I99" s="103">
        <v>45</v>
      </c>
      <c r="J99" s="107">
        <v>0.04</v>
      </c>
      <c r="K99" s="94"/>
      <c r="L99" s="98"/>
      <c r="M99" s="98"/>
      <c r="N99" s="94"/>
      <c r="O99" s="94"/>
      <c r="P99" s="94"/>
      <c r="Q99" s="99"/>
      <c r="R99" s="94"/>
      <c r="S99" s="94"/>
      <c r="T99" s="6"/>
      <c r="U99" s="99"/>
      <c r="V99" s="99"/>
      <c r="W99" s="100"/>
      <c r="X99" s="99"/>
      <c r="Y99" s="94" t="s">
        <v>902</v>
      </c>
      <c r="Z99" s="101">
        <v>1</v>
      </c>
      <c r="AA99" s="102"/>
    </row>
    <row r="100" spans="1:27" ht="24.95" customHeight="1" x14ac:dyDescent="0.2">
      <c r="A100" s="38" t="s">
        <v>145</v>
      </c>
      <c r="B100" s="94" t="s">
        <v>293</v>
      </c>
      <c r="C100" s="94" t="s">
        <v>145</v>
      </c>
      <c r="D100" s="95" t="s">
        <v>902</v>
      </c>
      <c r="E100" s="21">
        <v>10025745</v>
      </c>
      <c r="F100" s="65" t="s">
        <v>918</v>
      </c>
      <c r="G100" s="95"/>
      <c r="H100" s="4">
        <f t="shared" si="0"/>
        <v>25.919999999999998</v>
      </c>
      <c r="I100" s="103">
        <v>27</v>
      </c>
      <c r="J100" s="107">
        <v>0.04</v>
      </c>
      <c r="K100" s="94"/>
      <c r="L100" s="98"/>
      <c r="M100" s="98"/>
      <c r="N100" s="94"/>
      <c r="O100" s="94"/>
      <c r="P100" s="94"/>
      <c r="Q100" s="99"/>
      <c r="R100" s="94"/>
      <c r="S100" s="94"/>
      <c r="T100" s="6"/>
      <c r="U100" s="99"/>
      <c r="V100" s="99"/>
      <c r="W100" s="100"/>
      <c r="X100" s="99"/>
      <c r="Y100" s="94" t="s">
        <v>902</v>
      </c>
      <c r="Z100" s="101">
        <v>1</v>
      </c>
      <c r="AA100" s="102"/>
    </row>
    <row r="101" spans="1:27" ht="24.95" customHeight="1" x14ac:dyDescent="0.2">
      <c r="A101" s="38" t="s">
        <v>145</v>
      </c>
      <c r="B101" s="94" t="s">
        <v>293</v>
      </c>
      <c r="C101" s="94" t="s">
        <v>145</v>
      </c>
      <c r="D101" s="95" t="s">
        <v>902</v>
      </c>
      <c r="E101" s="21">
        <v>100252744</v>
      </c>
      <c r="F101" s="65" t="s">
        <v>919</v>
      </c>
      <c r="G101" s="95"/>
      <c r="H101" s="4">
        <f t="shared" si="0"/>
        <v>25.919999999999998</v>
      </c>
      <c r="I101" s="103">
        <v>27</v>
      </c>
      <c r="J101" s="107">
        <v>0.04</v>
      </c>
      <c r="K101" s="94"/>
      <c r="L101" s="98"/>
      <c r="M101" s="98"/>
      <c r="N101" s="94"/>
      <c r="O101" s="94"/>
      <c r="P101" s="94"/>
      <c r="Q101" s="99"/>
      <c r="R101" s="94"/>
      <c r="S101" s="94"/>
      <c r="T101" s="6"/>
      <c r="U101" s="99"/>
      <c r="V101" s="99"/>
      <c r="W101" s="100"/>
      <c r="X101" s="99"/>
      <c r="Y101" s="94" t="s">
        <v>902</v>
      </c>
      <c r="Z101" s="101">
        <v>1</v>
      </c>
      <c r="AA101" s="102"/>
    </row>
    <row r="102" spans="1:27" ht="24.95" customHeight="1" x14ac:dyDescent="0.2">
      <c r="A102" s="38" t="s">
        <v>145</v>
      </c>
      <c r="B102" s="94" t="s">
        <v>293</v>
      </c>
      <c r="C102" s="94" t="s">
        <v>145</v>
      </c>
      <c r="D102" s="95" t="s">
        <v>902</v>
      </c>
      <c r="E102" s="21">
        <v>100252743</v>
      </c>
      <c r="F102" s="65" t="s">
        <v>920</v>
      </c>
      <c r="G102" s="95"/>
      <c r="H102" s="4">
        <f t="shared" si="0"/>
        <v>25.919999999999998</v>
      </c>
      <c r="I102" s="103">
        <v>27</v>
      </c>
      <c r="J102" s="107">
        <v>0.04</v>
      </c>
      <c r="K102" s="94"/>
      <c r="L102" s="98"/>
      <c r="M102" s="98"/>
      <c r="N102" s="94"/>
      <c r="O102" s="94"/>
      <c r="P102" s="94"/>
      <c r="Q102" s="99"/>
      <c r="R102" s="94"/>
      <c r="S102" s="94"/>
      <c r="T102" s="6"/>
      <c r="U102" s="99"/>
      <c r="V102" s="99"/>
      <c r="W102" s="100"/>
      <c r="X102" s="99"/>
      <c r="Y102" s="94" t="s">
        <v>902</v>
      </c>
      <c r="Z102" s="101">
        <v>1</v>
      </c>
      <c r="AA102" s="102"/>
    </row>
    <row r="103" spans="1:27" ht="24.95" customHeight="1" x14ac:dyDescent="0.2">
      <c r="A103" s="38" t="s">
        <v>145</v>
      </c>
      <c r="B103" s="94" t="s">
        <v>293</v>
      </c>
      <c r="C103" s="94" t="s">
        <v>145</v>
      </c>
      <c r="D103" s="95" t="s">
        <v>902</v>
      </c>
      <c r="E103" s="21">
        <v>100252746</v>
      </c>
      <c r="F103" s="65" t="s">
        <v>921</v>
      </c>
      <c r="G103" s="95"/>
      <c r="H103" s="4">
        <f t="shared" si="0"/>
        <v>43.199999999999996</v>
      </c>
      <c r="I103" s="103">
        <v>45</v>
      </c>
      <c r="J103" s="107">
        <v>0.04</v>
      </c>
      <c r="K103" s="94"/>
      <c r="L103" s="98"/>
      <c r="M103" s="98"/>
      <c r="N103" s="94"/>
      <c r="O103" s="94"/>
      <c r="P103" s="94"/>
      <c r="Q103" s="99"/>
      <c r="R103" s="94"/>
      <c r="S103" s="94"/>
      <c r="T103" s="6"/>
      <c r="U103" s="99"/>
      <c r="V103" s="99"/>
      <c r="W103" s="100"/>
      <c r="X103" s="99"/>
      <c r="Y103" s="94" t="s">
        <v>902</v>
      </c>
      <c r="Z103" s="101">
        <v>1</v>
      </c>
      <c r="AA103" s="102"/>
    </row>
    <row r="104" spans="1:27" ht="24.95" customHeight="1" x14ac:dyDescent="0.2">
      <c r="A104" s="38" t="s">
        <v>145</v>
      </c>
      <c r="B104" s="94" t="s">
        <v>293</v>
      </c>
      <c r="C104" s="94" t="s">
        <v>145</v>
      </c>
      <c r="D104" s="95" t="s">
        <v>902</v>
      </c>
      <c r="E104" s="21">
        <v>100252760</v>
      </c>
      <c r="F104" s="65" t="s">
        <v>922</v>
      </c>
      <c r="G104" s="95"/>
      <c r="H104" s="4">
        <f t="shared" si="0"/>
        <v>43.199999999999996</v>
      </c>
      <c r="I104" s="103">
        <v>45</v>
      </c>
      <c r="J104" s="107">
        <v>0.04</v>
      </c>
      <c r="K104" s="94"/>
      <c r="L104" s="98"/>
      <c r="M104" s="98"/>
      <c r="N104" s="94"/>
      <c r="O104" s="94"/>
      <c r="P104" s="94"/>
      <c r="Q104" s="99"/>
      <c r="R104" s="94"/>
      <c r="S104" s="94"/>
      <c r="T104" s="6"/>
      <c r="U104" s="99"/>
      <c r="V104" s="99"/>
      <c r="W104" s="100"/>
      <c r="X104" s="99"/>
      <c r="Y104" s="94" t="s">
        <v>902</v>
      </c>
      <c r="Z104" s="101">
        <v>1</v>
      </c>
      <c r="AA104" s="102"/>
    </row>
    <row r="105" spans="1:27" ht="24.95" customHeight="1" x14ac:dyDescent="0.2">
      <c r="A105" s="38" t="s">
        <v>145</v>
      </c>
      <c r="B105" s="94" t="s">
        <v>293</v>
      </c>
      <c r="C105" s="94" t="s">
        <v>145</v>
      </c>
      <c r="D105" s="95" t="s">
        <v>902</v>
      </c>
      <c r="E105" s="21">
        <v>100252035</v>
      </c>
      <c r="F105" s="65" t="s">
        <v>923</v>
      </c>
      <c r="G105" s="95"/>
      <c r="H105" s="4">
        <f>I105*0.96</f>
        <v>28.751999999999999</v>
      </c>
      <c r="I105" s="103">
        <v>29.95</v>
      </c>
      <c r="J105" s="107">
        <v>0.04</v>
      </c>
      <c r="K105" s="94"/>
      <c r="L105" s="98"/>
      <c r="M105" s="98"/>
      <c r="N105" s="94"/>
      <c r="O105" s="94"/>
      <c r="P105" s="94"/>
      <c r="Q105" s="99"/>
      <c r="R105" s="94"/>
      <c r="S105" s="94"/>
      <c r="T105" s="6" t="s">
        <v>24</v>
      </c>
      <c r="U105" s="99"/>
      <c r="V105" s="99"/>
      <c r="W105" s="100"/>
      <c r="X105" s="99"/>
      <c r="Y105" s="94" t="s">
        <v>902</v>
      </c>
      <c r="Z105" s="101">
        <v>1</v>
      </c>
      <c r="AA105" s="102"/>
    </row>
  </sheetData>
  <sheetProtection algorithmName="SHA-512" hashValue="3orfzyQJsdyGC/vG4H8UYpUbRPbT7BoHnLTnQ+lciwx8nCVUlNAYzg89bE5ENHhNCeET9BjuhA7dr618hz3Aiw==" saltValue="GJwhMH1CNWoXcNTblAhmHw==" spinCount="100000" sheet="1" objects="1" scenarios="1" formatCells="0" formatColumns="0" formatRows="0" sort="0" autoFilter="0"/>
  <autoFilter ref="A2:AA105" xr:uid="{00000000-0001-0000-0300-000000000000}"/>
  <dataConsolidate link="1"/>
  <mergeCells count="2">
    <mergeCell ref="A1:J1"/>
    <mergeCell ref="K1:AA1"/>
  </mergeCells>
  <dataValidations count="1">
    <dataValidation type="list" allowBlank="1" showInputMessage="1" showErrorMessage="1" sqref="T93:T105 T67:T81" xr:uid="{0F9CC0D6-E320-4949-874E-A7DB14A388B6}">
      <formula1>"YES, NO"</formula1>
    </dataValidation>
  </dataValidations>
  <pageMargins left="0.7" right="0.7" top="0.75" bottom="0.75" header="0.3" footer="0.3"/>
  <pageSetup paperSize="9" orientation="portrait" r:id="rId1"/>
  <headerFooter>
    <oddHeader>&amp;C&amp;"Calibri"&amp;12&amp;KFF0000 OFFICIAL&amp;1#_x000D_</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2528E-CDFF-4FE4-8331-331D7E5B9BB7}">
  <sheetPr codeName="Sheet2">
    <tabColor rgb="FF57A8B5"/>
    <outlinePr summaryBelow="0" summaryRight="0"/>
  </sheetPr>
  <dimension ref="A1:M79"/>
  <sheetViews>
    <sheetView zoomScale="85" zoomScaleNormal="85" workbookViewId="0">
      <pane xSplit="5" ySplit="2" topLeftCell="F3" activePane="bottomRight" state="frozen"/>
      <selection pane="topRight" activeCell="G1" sqref="G1"/>
      <selection pane="bottomLeft" activeCell="A6" sqref="A6"/>
      <selection pane="bottomRight" activeCell="C3" sqref="C3"/>
    </sheetView>
  </sheetViews>
  <sheetFormatPr defaultColWidth="10.28515625" defaultRowHeight="21.95" customHeight="1" x14ac:dyDescent="0.35"/>
  <cols>
    <col min="1" max="1" width="15.85546875" style="1" customWidth="1"/>
    <col min="2" max="2" width="18" style="1" customWidth="1"/>
    <col min="3" max="3" width="15.85546875" style="1" customWidth="1"/>
    <col min="4" max="4" width="32.85546875" style="1" customWidth="1"/>
    <col min="5" max="5" width="15" style="5" customWidth="1"/>
    <col min="6" max="6" width="66.28515625" style="62" customWidth="1"/>
    <col min="7" max="7" width="16" style="1" customWidth="1"/>
    <col min="8" max="8" width="13.140625" style="1" customWidth="1"/>
    <col min="9" max="9" width="14.85546875" style="1" customWidth="1"/>
    <col min="10" max="10" width="16.28515625" style="1" customWidth="1"/>
    <col min="11" max="11" width="19.85546875" style="1" customWidth="1"/>
    <col min="12" max="12" width="20" style="1" customWidth="1"/>
    <col min="13" max="13" width="83.5703125" style="1" customWidth="1"/>
    <col min="14" max="21" width="10.28515625" style="1" customWidth="1"/>
    <col min="22" max="16384" width="10.28515625" style="1"/>
  </cols>
  <sheetData>
    <row r="1" spans="1:13" ht="21.95" customHeight="1" x14ac:dyDescent="0.2">
      <c r="A1" s="216" t="s">
        <v>262</v>
      </c>
      <c r="B1" s="217"/>
      <c r="C1" s="217"/>
      <c r="D1" s="217"/>
      <c r="E1" s="217"/>
      <c r="F1" s="217"/>
      <c r="G1" s="217"/>
      <c r="H1" s="217"/>
      <c r="I1" s="217"/>
      <c r="J1" s="217"/>
      <c r="K1" s="217"/>
      <c r="L1" s="217"/>
      <c r="M1" s="218"/>
    </row>
    <row r="2" spans="1:13" ht="47.25" customHeight="1" x14ac:dyDescent="0.2">
      <c r="A2" s="30" t="s">
        <v>99</v>
      </c>
      <c r="B2" s="30" t="s">
        <v>0</v>
      </c>
      <c r="C2" s="30" t="s">
        <v>1</v>
      </c>
      <c r="D2" s="30" t="s">
        <v>211</v>
      </c>
      <c r="E2" s="30" t="s">
        <v>7</v>
      </c>
      <c r="F2" s="30" t="s">
        <v>185</v>
      </c>
      <c r="G2" s="59" t="s">
        <v>10</v>
      </c>
      <c r="H2" s="59" t="s">
        <v>8</v>
      </c>
      <c r="I2" s="59" t="s">
        <v>9</v>
      </c>
      <c r="J2" s="59" t="s">
        <v>22</v>
      </c>
      <c r="K2" s="30" t="s">
        <v>285</v>
      </c>
      <c r="L2" s="30" t="s">
        <v>286</v>
      </c>
      <c r="M2" s="30" t="s">
        <v>3</v>
      </c>
    </row>
    <row r="3" spans="1:13" ht="82.5" customHeight="1" x14ac:dyDescent="0.2">
      <c r="A3" s="39" t="s">
        <v>146</v>
      </c>
      <c r="B3" s="2" t="s">
        <v>672</v>
      </c>
      <c r="C3" s="110" t="s">
        <v>673</v>
      </c>
      <c r="D3" s="109" t="s">
        <v>674</v>
      </c>
      <c r="E3" s="118" t="s">
        <v>852</v>
      </c>
      <c r="F3" s="65" t="s">
        <v>675</v>
      </c>
      <c r="G3" s="4">
        <f>H3*0.95</f>
        <v>4441.25</v>
      </c>
      <c r="H3" s="96">
        <v>4675</v>
      </c>
      <c r="I3" s="97">
        <v>0.05</v>
      </c>
      <c r="J3" s="7">
        <v>2</v>
      </c>
      <c r="K3" s="87"/>
      <c r="L3" s="87"/>
      <c r="M3" s="9" t="s">
        <v>853</v>
      </c>
    </row>
    <row r="4" spans="1:13" ht="30" customHeight="1" x14ac:dyDescent="0.2">
      <c r="A4" s="39" t="s">
        <v>146</v>
      </c>
      <c r="B4" s="2" t="s">
        <v>159</v>
      </c>
      <c r="C4" s="2" t="s">
        <v>158</v>
      </c>
      <c r="D4" s="2" t="s">
        <v>294</v>
      </c>
      <c r="E4" s="89" t="s">
        <v>330</v>
      </c>
      <c r="F4" s="65" t="s">
        <v>331</v>
      </c>
      <c r="G4" s="4">
        <v>1994.05</v>
      </c>
      <c r="H4" s="3">
        <v>2099</v>
      </c>
      <c r="I4" s="61">
        <v>0.05</v>
      </c>
      <c r="J4" s="7">
        <v>2</v>
      </c>
      <c r="K4" s="87"/>
      <c r="L4" s="87"/>
      <c r="M4" s="9" t="s">
        <v>394</v>
      </c>
    </row>
    <row r="5" spans="1:13" ht="30" customHeight="1" x14ac:dyDescent="0.2">
      <c r="A5" s="39" t="s">
        <v>146</v>
      </c>
      <c r="B5" s="2" t="s">
        <v>159</v>
      </c>
      <c r="C5" s="2" t="s">
        <v>158</v>
      </c>
      <c r="D5" s="2" t="s">
        <v>295</v>
      </c>
      <c r="E5" s="89" t="s">
        <v>332</v>
      </c>
      <c r="F5" s="65" t="s">
        <v>333</v>
      </c>
      <c r="G5" s="4">
        <v>1709.05</v>
      </c>
      <c r="H5" s="3">
        <v>1799</v>
      </c>
      <c r="I5" s="61">
        <v>0.05</v>
      </c>
      <c r="J5" s="7">
        <v>2</v>
      </c>
      <c r="K5" s="87"/>
      <c r="L5" s="87"/>
      <c r="M5" s="9" t="s">
        <v>395</v>
      </c>
    </row>
    <row r="6" spans="1:13" ht="30" customHeight="1" x14ac:dyDescent="0.2">
      <c r="A6" s="39" t="s">
        <v>146</v>
      </c>
      <c r="B6" s="2" t="s">
        <v>290</v>
      </c>
      <c r="C6" s="2" t="s">
        <v>158</v>
      </c>
      <c r="D6" s="2" t="s">
        <v>296</v>
      </c>
      <c r="E6" s="89" t="s">
        <v>334</v>
      </c>
      <c r="F6" s="65" t="s">
        <v>335</v>
      </c>
      <c r="G6" s="4">
        <v>1319.55</v>
      </c>
      <c r="H6" s="3">
        <v>1389</v>
      </c>
      <c r="I6" s="61">
        <v>0.05</v>
      </c>
      <c r="J6" s="7">
        <v>2</v>
      </c>
      <c r="K6" s="87"/>
      <c r="L6" s="87"/>
      <c r="M6" s="9" t="s">
        <v>396</v>
      </c>
    </row>
    <row r="7" spans="1:13" ht="30" customHeight="1" x14ac:dyDescent="0.2">
      <c r="A7" s="39" t="s">
        <v>146</v>
      </c>
      <c r="B7" s="2" t="s">
        <v>159</v>
      </c>
      <c r="C7" s="2" t="s">
        <v>168</v>
      </c>
      <c r="D7" s="2" t="s">
        <v>297</v>
      </c>
      <c r="E7" s="89" t="s">
        <v>336</v>
      </c>
      <c r="F7" s="65" t="s">
        <v>337</v>
      </c>
      <c r="G7" s="4">
        <v>1091.55</v>
      </c>
      <c r="H7" s="3">
        <v>1149</v>
      </c>
      <c r="I7" s="61">
        <v>0.05</v>
      </c>
      <c r="J7" s="7">
        <v>2</v>
      </c>
      <c r="K7" s="87"/>
      <c r="L7" s="87"/>
      <c r="M7" s="9" t="s">
        <v>397</v>
      </c>
    </row>
    <row r="8" spans="1:13" ht="30" customHeight="1" x14ac:dyDescent="0.2">
      <c r="A8" s="39" t="s">
        <v>146</v>
      </c>
      <c r="B8" s="2" t="s">
        <v>147</v>
      </c>
      <c r="C8" s="2" t="s">
        <v>158</v>
      </c>
      <c r="D8" s="2" t="s">
        <v>298</v>
      </c>
      <c r="E8" s="89" t="s">
        <v>338</v>
      </c>
      <c r="F8" s="65" t="s">
        <v>339</v>
      </c>
      <c r="G8" s="4">
        <v>2611.5500000000002</v>
      </c>
      <c r="H8" s="3">
        <v>2749</v>
      </c>
      <c r="I8" s="61">
        <v>0.05</v>
      </c>
      <c r="J8" s="7">
        <v>2</v>
      </c>
      <c r="K8" s="87"/>
      <c r="L8" s="87"/>
      <c r="M8" s="9" t="s">
        <v>398</v>
      </c>
    </row>
    <row r="9" spans="1:13" ht="30" customHeight="1" x14ac:dyDescent="0.2">
      <c r="A9" s="39" t="s">
        <v>146</v>
      </c>
      <c r="B9" s="2" t="s">
        <v>147</v>
      </c>
      <c r="C9" s="2" t="s">
        <v>167</v>
      </c>
      <c r="D9" s="2" t="s">
        <v>299</v>
      </c>
      <c r="E9" s="89" t="s">
        <v>340</v>
      </c>
      <c r="F9" s="65" t="s">
        <v>341</v>
      </c>
      <c r="G9" s="4">
        <v>1828.75</v>
      </c>
      <c r="H9" s="3">
        <v>1925</v>
      </c>
      <c r="I9" s="61">
        <v>0.05</v>
      </c>
      <c r="J9" s="7">
        <v>2</v>
      </c>
      <c r="K9" s="87"/>
      <c r="L9" s="87"/>
      <c r="M9" s="9" t="s">
        <v>399</v>
      </c>
    </row>
    <row r="10" spans="1:13" ht="30" customHeight="1" x14ac:dyDescent="0.2">
      <c r="A10" s="39" t="s">
        <v>146</v>
      </c>
      <c r="B10" s="2" t="s">
        <v>263</v>
      </c>
      <c r="C10" s="2" t="s">
        <v>171</v>
      </c>
      <c r="D10" s="2" t="s">
        <v>300</v>
      </c>
      <c r="E10" s="89" t="s">
        <v>342</v>
      </c>
      <c r="F10" s="65" t="s">
        <v>343</v>
      </c>
      <c r="G10" s="4">
        <v>10925</v>
      </c>
      <c r="H10" s="3">
        <v>11500</v>
      </c>
      <c r="I10" s="61">
        <v>0.05</v>
      </c>
      <c r="J10" s="7">
        <v>2</v>
      </c>
      <c r="K10" s="87"/>
      <c r="L10" s="87"/>
      <c r="M10" s="9" t="s">
        <v>400</v>
      </c>
    </row>
    <row r="11" spans="1:13" ht="30" customHeight="1" x14ac:dyDescent="0.2">
      <c r="A11" s="39" t="s">
        <v>146</v>
      </c>
      <c r="B11" s="2" t="s">
        <v>263</v>
      </c>
      <c r="C11" s="2" t="s">
        <v>165</v>
      </c>
      <c r="D11" s="2" t="s">
        <v>301</v>
      </c>
      <c r="E11" s="89" t="s">
        <v>344</v>
      </c>
      <c r="F11" s="65" t="s">
        <v>345</v>
      </c>
      <c r="G11" s="4">
        <v>18990.5</v>
      </c>
      <c r="H11" s="3">
        <v>19990</v>
      </c>
      <c r="I11" s="61">
        <v>0.05</v>
      </c>
      <c r="J11" s="7">
        <v>2</v>
      </c>
      <c r="K11" s="87"/>
      <c r="L11" s="87"/>
      <c r="M11" s="9"/>
    </row>
    <row r="12" spans="1:13" ht="30" customHeight="1" x14ac:dyDescent="0.2">
      <c r="A12" s="39" t="s">
        <v>146</v>
      </c>
      <c r="B12" s="2" t="s">
        <v>263</v>
      </c>
      <c r="C12" s="2" t="s">
        <v>166</v>
      </c>
      <c r="D12" s="2" t="s">
        <v>302</v>
      </c>
      <c r="E12" s="89" t="s">
        <v>346</v>
      </c>
      <c r="F12" s="65" t="s">
        <v>347</v>
      </c>
      <c r="G12" s="4">
        <v>2612.5</v>
      </c>
      <c r="H12" s="3">
        <v>2750</v>
      </c>
      <c r="I12" s="61">
        <v>0.05</v>
      </c>
      <c r="J12" s="7">
        <v>2</v>
      </c>
      <c r="K12" s="87"/>
      <c r="L12" s="87"/>
      <c r="M12" s="9" t="s">
        <v>401</v>
      </c>
    </row>
    <row r="13" spans="1:13" ht="30" customHeight="1" x14ac:dyDescent="0.2">
      <c r="A13" s="39" t="s">
        <v>146</v>
      </c>
      <c r="B13" s="2" t="s">
        <v>263</v>
      </c>
      <c r="C13" s="2" t="s">
        <v>166</v>
      </c>
      <c r="D13" s="2" t="s">
        <v>303</v>
      </c>
      <c r="E13" s="89" t="s">
        <v>348</v>
      </c>
      <c r="F13" s="65" t="s">
        <v>349</v>
      </c>
      <c r="G13" s="4">
        <v>4275</v>
      </c>
      <c r="H13" s="3">
        <v>4500</v>
      </c>
      <c r="I13" s="61">
        <v>0.05</v>
      </c>
      <c r="J13" s="7">
        <v>2</v>
      </c>
      <c r="K13" s="87"/>
      <c r="L13" s="87"/>
      <c r="M13" s="9" t="s">
        <v>402</v>
      </c>
    </row>
    <row r="14" spans="1:13" ht="30" customHeight="1" x14ac:dyDescent="0.2">
      <c r="A14" s="39" t="s">
        <v>146</v>
      </c>
      <c r="B14" s="2" t="s">
        <v>263</v>
      </c>
      <c r="C14" s="2" t="s">
        <v>162</v>
      </c>
      <c r="D14" s="2" t="s">
        <v>304</v>
      </c>
      <c r="E14" s="89" t="s">
        <v>350</v>
      </c>
      <c r="F14" s="65" t="s">
        <v>351</v>
      </c>
      <c r="G14" s="4">
        <v>5272.5</v>
      </c>
      <c r="H14" s="3">
        <v>5550</v>
      </c>
      <c r="I14" s="61">
        <v>0.05</v>
      </c>
      <c r="J14" s="7">
        <v>2</v>
      </c>
      <c r="K14" s="87"/>
      <c r="L14" s="87"/>
      <c r="M14" s="9" t="s">
        <v>403</v>
      </c>
    </row>
    <row r="15" spans="1:13" ht="30" customHeight="1" x14ac:dyDescent="0.2">
      <c r="A15" s="39" t="s">
        <v>146</v>
      </c>
      <c r="B15" s="2" t="s">
        <v>263</v>
      </c>
      <c r="C15" s="2" t="s">
        <v>162</v>
      </c>
      <c r="D15" s="2" t="s">
        <v>305</v>
      </c>
      <c r="E15" s="89" t="s">
        <v>352</v>
      </c>
      <c r="F15" s="65" t="s">
        <v>353</v>
      </c>
      <c r="G15" s="4">
        <v>5389.35</v>
      </c>
      <c r="H15" s="3">
        <v>5673</v>
      </c>
      <c r="I15" s="61">
        <v>0.05</v>
      </c>
      <c r="J15" s="7">
        <v>2</v>
      </c>
      <c r="K15" s="87"/>
      <c r="L15" s="87"/>
      <c r="M15" s="9" t="s">
        <v>404</v>
      </c>
    </row>
    <row r="16" spans="1:13" ht="30" customHeight="1" x14ac:dyDescent="0.2">
      <c r="A16" s="39" t="s">
        <v>146</v>
      </c>
      <c r="B16" s="2" t="s">
        <v>263</v>
      </c>
      <c r="C16" s="2" t="s">
        <v>162</v>
      </c>
      <c r="D16" s="2" t="s">
        <v>306</v>
      </c>
      <c r="E16" s="89" t="s">
        <v>354</v>
      </c>
      <c r="F16" s="65" t="s">
        <v>355</v>
      </c>
      <c r="G16" s="4">
        <v>14511.25</v>
      </c>
      <c r="H16" s="3">
        <v>15275</v>
      </c>
      <c r="I16" s="61">
        <v>0.05</v>
      </c>
      <c r="J16" s="7">
        <v>2</v>
      </c>
      <c r="K16" s="87"/>
      <c r="L16" s="87"/>
      <c r="M16" s="9" t="s">
        <v>405</v>
      </c>
    </row>
    <row r="17" spans="1:13" ht="30" customHeight="1" x14ac:dyDescent="0.2">
      <c r="A17" s="39" t="s">
        <v>146</v>
      </c>
      <c r="B17" s="2" t="s">
        <v>263</v>
      </c>
      <c r="C17" s="2" t="s">
        <v>162</v>
      </c>
      <c r="D17" s="2" t="s">
        <v>307</v>
      </c>
      <c r="E17" s="89" t="s">
        <v>356</v>
      </c>
      <c r="F17" s="65" t="s">
        <v>357</v>
      </c>
      <c r="G17" s="4">
        <v>7511.65</v>
      </c>
      <c r="H17" s="3">
        <v>7907</v>
      </c>
      <c r="I17" s="61">
        <v>0.05</v>
      </c>
      <c r="J17" s="7">
        <v>2</v>
      </c>
      <c r="K17" s="87"/>
      <c r="L17" s="87"/>
      <c r="M17" s="9" t="s">
        <v>406</v>
      </c>
    </row>
    <row r="18" spans="1:13" ht="30" customHeight="1" x14ac:dyDescent="0.2">
      <c r="A18" s="39" t="s">
        <v>146</v>
      </c>
      <c r="B18" s="2" t="s">
        <v>263</v>
      </c>
      <c r="C18" s="2" t="s">
        <v>162</v>
      </c>
      <c r="D18" s="2" t="s">
        <v>308</v>
      </c>
      <c r="E18" s="89" t="s">
        <v>358</v>
      </c>
      <c r="F18" s="65" t="s">
        <v>359</v>
      </c>
      <c r="G18" s="4">
        <v>11257.5</v>
      </c>
      <c r="H18" s="3">
        <v>11850</v>
      </c>
      <c r="I18" s="61">
        <v>0.05</v>
      </c>
      <c r="J18" s="7">
        <v>2</v>
      </c>
      <c r="K18" s="87"/>
      <c r="L18" s="87"/>
      <c r="M18" s="9" t="s">
        <v>407</v>
      </c>
    </row>
    <row r="19" spans="1:13" ht="30" customHeight="1" x14ac:dyDescent="0.2">
      <c r="A19" s="39" t="s">
        <v>146</v>
      </c>
      <c r="B19" s="2" t="s">
        <v>263</v>
      </c>
      <c r="C19" s="2" t="s">
        <v>162</v>
      </c>
      <c r="D19" s="2" t="s">
        <v>309</v>
      </c>
      <c r="E19" s="89" t="s">
        <v>360</v>
      </c>
      <c r="F19" s="65" t="s">
        <v>359</v>
      </c>
      <c r="G19" s="4">
        <v>24918.5</v>
      </c>
      <c r="H19" s="3">
        <v>26230</v>
      </c>
      <c r="I19" s="61">
        <v>0.05</v>
      </c>
      <c r="J19" s="7">
        <v>2</v>
      </c>
      <c r="K19" s="87"/>
      <c r="L19" s="87"/>
      <c r="M19" s="9" t="s">
        <v>408</v>
      </c>
    </row>
    <row r="20" spans="1:13" ht="30" customHeight="1" x14ac:dyDescent="0.2">
      <c r="A20" s="39" t="s">
        <v>146</v>
      </c>
      <c r="B20" s="2" t="s">
        <v>263</v>
      </c>
      <c r="C20" s="2" t="s">
        <v>165</v>
      </c>
      <c r="D20" s="2" t="s">
        <v>310</v>
      </c>
      <c r="E20" s="89" t="s">
        <v>361</v>
      </c>
      <c r="F20" s="65" t="s">
        <v>362</v>
      </c>
      <c r="G20" s="4">
        <v>16625</v>
      </c>
      <c r="H20" s="3">
        <v>17500</v>
      </c>
      <c r="I20" s="61">
        <v>0.05</v>
      </c>
      <c r="J20" s="7">
        <v>2</v>
      </c>
      <c r="K20" s="87"/>
      <c r="L20" s="87"/>
      <c r="M20" s="9"/>
    </row>
    <row r="21" spans="1:13" ht="30" customHeight="1" x14ac:dyDescent="0.2">
      <c r="A21" s="39" t="s">
        <v>146</v>
      </c>
      <c r="B21" s="2" t="s">
        <v>263</v>
      </c>
      <c r="C21" s="2" t="s">
        <v>169</v>
      </c>
      <c r="D21" s="2" t="s">
        <v>311</v>
      </c>
      <c r="E21" s="89" t="s">
        <v>277</v>
      </c>
      <c r="F21" s="65" t="s">
        <v>363</v>
      </c>
      <c r="G21" s="4" t="s">
        <v>277</v>
      </c>
      <c r="H21" s="3" t="s">
        <v>115</v>
      </c>
      <c r="I21" s="61">
        <v>0.05</v>
      </c>
      <c r="J21" s="7">
        <v>2</v>
      </c>
      <c r="K21" s="87"/>
      <c r="L21" s="87"/>
      <c r="M21" s="9"/>
    </row>
    <row r="22" spans="1:13" ht="30" customHeight="1" x14ac:dyDescent="0.2">
      <c r="A22" s="39" t="s">
        <v>146</v>
      </c>
      <c r="B22" s="2" t="s">
        <v>263</v>
      </c>
      <c r="C22" s="2" t="s">
        <v>170</v>
      </c>
      <c r="D22" s="2" t="s">
        <v>311</v>
      </c>
      <c r="E22" s="89" t="s">
        <v>277</v>
      </c>
      <c r="F22" s="65" t="s">
        <v>364</v>
      </c>
      <c r="G22" s="4" t="s">
        <v>277</v>
      </c>
      <c r="H22" s="3" t="s">
        <v>115</v>
      </c>
      <c r="I22" s="61">
        <v>0.05</v>
      </c>
      <c r="J22" s="7">
        <v>2</v>
      </c>
      <c r="K22" s="87"/>
      <c r="L22" s="87"/>
      <c r="M22" s="9"/>
    </row>
    <row r="23" spans="1:13" ht="30" customHeight="1" x14ac:dyDescent="0.2">
      <c r="A23" s="39" t="s">
        <v>146</v>
      </c>
      <c r="B23" s="2" t="s">
        <v>263</v>
      </c>
      <c r="C23" s="2" t="s">
        <v>158</v>
      </c>
      <c r="D23" s="2" t="s">
        <v>312</v>
      </c>
      <c r="E23" s="89" t="s">
        <v>365</v>
      </c>
      <c r="F23" s="65" t="s">
        <v>366</v>
      </c>
      <c r="G23" s="4">
        <v>11400</v>
      </c>
      <c r="H23" s="3">
        <v>12000</v>
      </c>
      <c r="I23" s="61">
        <v>0.05</v>
      </c>
      <c r="J23" s="7">
        <v>2</v>
      </c>
      <c r="K23" s="87"/>
      <c r="L23" s="87"/>
      <c r="M23" s="9" t="s">
        <v>409</v>
      </c>
    </row>
    <row r="24" spans="1:13" ht="30" customHeight="1" x14ac:dyDescent="0.2">
      <c r="A24" s="39" t="s">
        <v>146</v>
      </c>
      <c r="B24" s="2" t="s">
        <v>263</v>
      </c>
      <c r="C24" s="2" t="s">
        <v>162</v>
      </c>
      <c r="D24" s="2" t="s">
        <v>313</v>
      </c>
      <c r="E24" s="89" t="s">
        <v>367</v>
      </c>
      <c r="F24" s="65" t="s">
        <v>368</v>
      </c>
      <c r="G24" s="4">
        <v>4921</v>
      </c>
      <c r="H24" s="3">
        <v>5180</v>
      </c>
      <c r="I24" s="61">
        <v>0.05</v>
      </c>
      <c r="J24" s="7">
        <v>2</v>
      </c>
      <c r="K24" s="87"/>
      <c r="L24" s="87"/>
      <c r="M24" s="9" t="s">
        <v>410</v>
      </c>
    </row>
    <row r="25" spans="1:13" ht="30" customHeight="1" x14ac:dyDescent="0.2">
      <c r="A25" s="39" t="s">
        <v>146</v>
      </c>
      <c r="B25" s="2" t="s">
        <v>291</v>
      </c>
      <c r="C25" s="2" t="s">
        <v>164</v>
      </c>
      <c r="D25" s="2" t="s">
        <v>314</v>
      </c>
      <c r="E25" s="89" t="s">
        <v>369</v>
      </c>
      <c r="F25" s="65" t="s">
        <v>370</v>
      </c>
      <c r="G25" s="4">
        <v>227.04999999999998</v>
      </c>
      <c r="H25" s="3">
        <v>239</v>
      </c>
      <c r="I25" s="61">
        <v>0.05</v>
      </c>
      <c r="J25" s="7">
        <v>2</v>
      </c>
      <c r="K25" s="87"/>
      <c r="L25" s="87"/>
      <c r="M25" s="9" t="s">
        <v>411</v>
      </c>
    </row>
    <row r="26" spans="1:13" ht="30" customHeight="1" x14ac:dyDescent="0.2">
      <c r="A26" s="39" t="s">
        <v>146</v>
      </c>
      <c r="B26" s="2" t="s">
        <v>291</v>
      </c>
      <c r="C26" s="2" t="s">
        <v>163</v>
      </c>
      <c r="D26" s="2" t="s">
        <v>315</v>
      </c>
      <c r="E26" s="89" t="s">
        <v>371</v>
      </c>
      <c r="F26" s="65" t="s">
        <v>372</v>
      </c>
      <c r="G26" s="4">
        <v>569.04999999999995</v>
      </c>
      <c r="H26" s="3">
        <v>599</v>
      </c>
      <c r="I26" s="61">
        <v>0.05</v>
      </c>
      <c r="J26" s="7">
        <v>2</v>
      </c>
      <c r="K26" s="87"/>
      <c r="L26" s="87"/>
      <c r="M26" s="9" t="s">
        <v>412</v>
      </c>
    </row>
    <row r="27" spans="1:13" ht="30" customHeight="1" x14ac:dyDescent="0.2">
      <c r="A27" s="39" t="s">
        <v>146</v>
      </c>
      <c r="B27" s="2" t="s">
        <v>291</v>
      </c>
      <c r="C27" s="2" t="s">
        <v>163</v>
      </c>
      <c r="D27" s="2" t="s">
        <v>316</v>
      </c>
      <c r="E27" s="89" t="s">
        <v>373</v>
      </c>
      <c r="F27" s="65" t="s">
        <v>372</v>
      </c>
      <c r="G27" s="4">
        <v>569.04999999999995</v>
      </c>
      <c r="H27" s="3">
        <v>599</v>
      </c>
      <c r="I27" s="61">
        <v>0.05</v>
      </c>
      <c r="J27" s="7">
        <v>2</v>
      </c>
      <c r="K27" s="87"/>
      <c r="L27" s="87"/>
      <c r="M27" s="9" t="s">
        <v>413</v>
      </c>
    </row>
    <row r="28" spans="1:13" ht="30" customHeight="1" x14ac:dyDescent="0.2">
      <c r="A28" s="39" t="s">
        <v>146</v>
      </c>
      <c r="B28" s="2" t="s">
        <v>291</v>
      </c>
      <c r="C28" s="2" t="s">
        <v>163</v>
      </c>
      <c r="D28" s="2" t="s">
        <v>317</v>
      </c>
      <c r="E28" s="89" t="s">
        <v>374</v>
      </c>
      <c r="F28" s="65" t="s">
        <v>372</v>
      </c>
      <c r="G28" s="4">
        <v>664.05</v>
      </c>
      <c r="H28" s="3">
        <v>699</v>
      </c>
      <c r="I28" s="61">
        <v>0.05</v>
      </c>
      <c r="J28" s="7">
        <v>2</v>
      </c>
      <c r="K28" s="87"/>
      <c r="L28" s="87"/>
      <c r="M28" s="9" t="s">
        <v>414</v>
      </c>
    </row>
    <row r="29" spans="1:13" ht="30" customHeight="1" x14ac:dyDescent="0.2">
      <c r="A29" s="39" t="s">
        <v>146</v>
      </c>
      <c r="B29" s="2" t="s">
        <v>291</v>
      </c>
      <c r="C29" s="2" t="s">
        <v>163</v>
      </c>
      <c r="D29" s="2" t="s">
        <v>318</v>
      </c>
      <c r="E29" s="89" t="s">
        <v>375</v>
      </c>
      <c r="F29" s="65" t="s">
        <v>372</v>
      </c>
      <c r="G29" s="4">
        <v>759.05</v>
      </c>
      <c r="H29" s="3">
        <v>799</v>
      </c>
      <c r="I29" s="61">
        <v>0.05</v>
      </c>
      <c r="J29" s="7">
        <v>2</v>
      </c>
      <c r="K29" s="87"/>
      <c r="L29" s="87"/>
      <c r="M29" s="9" t="s">
        <v>415</v>
      </c>
    </row>
    <row r="30" spans="1:13" ht="30" customHeight="1" x14ac:dyDescent="0.2">
      <c r="A30" s="39" t="s">
        <v>146</v>
      </c>
      <c r="B30" s="2" t="s">
        <v>291</v>
      </c>
      <c r="C30" s="2" t="s">
        <v>163</v>
      </c>
      <c r="D30" s="2" t="s">
        <v>319</v>
      </c>
      <c r="E30" s="89" t="s">
        <v>376</v>
      </c>
      <c r="F30" s="65" t="s">
        <v>372</v>
      </c>
      <c r="G30" s="4">
        <v>901.55</v>
      </c>
      <c r="H30" s="3">
        <v>949</v>
      </c>
      <c r="I30" s="61">
        <v>0.05</v>
      </c>
      <c r="J30" s="7">
        <v>2</v>
      </c>
      <c r="K30" s="87"/>
      <c r="L30" s="87"/>
      <c r="M30" s="9" t="s">
        <v>416</v>
      </c>
    </row>
    <row r="31" spans="1:13" ht="30" customHeight="1" x14ac:dyDescent="0.2">
      <c r="A31" s="39" t="s">
        <v>146</v>
      </c>
      <c r="B31" s="2" t="s">
        <v>291</v>
      </c>
      <c r="C31" s="2" t="s">
        <v>163</v>
      </c>
      <c r="D31" s="2" t="s">
        <v>320</v>
      </c>
      <c r="E31" s="89" t="s">
        <v>377</v>
      </c>
      <c r="F31" s="65" t="s">
        <v>372</v>
      </c>
      <c r="G31" s="4">
        <v>1091.55</v>
      </c>
      <c r="H31" s="3">
        <v>1149</v>
      </c>
      <c r="I31" s="61">
        <v>0.05</v>
      </c>
      <c r="J31" s="7">
        <v>2</v>
      </c>
      <c r="K31" s="87"/>
      <c r="L31" s="87"/>
      <c r="M31" s="9" t="s">
        <v>417</v>
      </c>
    </row>
    <row r="32" spans="1:13" ht="30" customHeight="1" x14ac:dyDescent="0.2">
      <c r="A32" s="39" t="s">
        <v>146</v>
      </c>
      <c r="B32" s="2" t="s">
        <v>291</v>
      </c>
      <c r="C32" s="2" t="s">
        <v>163</v>
      </c>
      <c r="D32" s="2" t="s">
        <v>321</v>
      </c>
      <c r="E32" s="89" t="s">
        <v>378</v>
      </c>
      <c r="F32" s="65" t="s">
        <v>372</v>
      </c>
      <c r="G32" s="4">
        <v>1234.05</v>
      </c>
      <c r="H32" s="3">
        <v>1299</v>
      </c>
      <c r="I32" s="61">
        <v>0.05</v>
      </c>
      <c r="J32" s="7">
        <v>2</v>
      </c>
      <c r="K32" s="87"/>
      <c r="L32" s="87"/>
      <c r="M32" s="9" t="s">
        <v>418</v>
      </c>
    </row>
    <row r="33" spans="1:13" ht="30" customHeight="1" x14ac:dyDescent="0.2">
      <c r="A33" s="39" t="s">
        <v>146</v>
      </c>
      <c r="B33" s="2" t="s">
        <v>291</v>
      </c>
      <c r="C33" s="2" t="s">
        <v>146</v>
      </c>
      <c r="D33" s="2" t="s">
        <v>322</v>
      </c>
      <c r="E33" s="89" t="s">
        <v>379</v>
      </c>
      <c r="F33" s="65" t="s">
        <v>380</v>
      </c>
      <c r="G33" s="4">
        <v>9.4524999999999988</v>
      </c>
      <c r="H33" s="3">
        <v>9.9499999999999993</v>
      </c>
      <c r="I33" s="61">
        <v>0.05</v>
      </c>
      <c r="J33" s="7">
        <v>2</v>
      </c>
      <c r="K33" s="87"/>
      <c r="L33" s="87"/>
      <c r="M33" s="9" t="s">
        <v>419</v>
      </c>
    </row>
    <row r="34" spans="1:13" ht="30" customHeight="1" x14ac:dyDescent="0.2">
      <c r="A34" s="39" t="s">
        <v>146</v>
      </c>
      <c r="B34" s="2" t="s">
        <v>147</v>
      </c>
      <c r="C34" s="2" t="s">
        <v>164</v>
      </c>
      <c r="D34" s="2" t="s">
        <v>323</v>
      </c>
      <c r="E34" s="89" t="s">
        <v>381</v>
      </c>
      <c r="F34" s="65" t="s">
        <v>382</v>
      </c>
      <c r="G34" s="4">
        <v>189.04999999999998</v>
      </c>
      <c r="H34" s="3">
        <v>199</v>
      </c>
      <c r="I34" s="61">
        <v>0.05</v>
      </c>
      <c r="J34" s="7">
        <v>2</v>
      </c>
      <c r="K34" s="87"/>
      <c r="L34" s="87"/>
      <c r="M34" s="9" t="s">
        <v>420</v>
      </c>
    </row>
    <row r="35" spans="1:13" ht="30" customHeight="1" x14ac:dyDescent="0.2">
      <c r="A35" s="39" t="s">
        <v>146</v>
      </c>
      <c r="B35" s="2" t="s">
        <v>147</v>
      </c>
      <c r="C35" s="2" t="s">
        <v>164</v>
      </c>
      <c r="D35" s="2" t="s">
        <v>324</v>
      </c>
      <c r="E35" s="89" t="s">
        <v>383</v>
      </c>
      <c r="F35" s="65" t="s">
        <v>384</v>
      </c>
      <c r="G35" s="4">
        <v>255.55</v>
      </c>
      <c r="H35" s="3">
        <v>269</v>
      </c>
      <c r="I35" s="61">
        <v>0.05</v>
      </c>
      <c r="J35" s="7">
        <v>2</v>
      </c>
      <c r="K35" s="87"/>
      <c r="L35" s="87"/>
      <c r="M35" s="9" t="s">
        <v>421</v>
      </c>
    </row>
    <row r="36" spans="1:13" ht="30" customHeight="1" x14ac:dyDescent="0.2">
      <c r="A36" s="39" t="s">
        <v>146</v>
      </c>
      <c r="B36" s="2" t="s">
        <v>147</v>
      </c>
      <c r="C36" s="2" t="s">
        <v>164</v>
      </c>
      <c r="D36" s="2" t="s">
        <v>325</v>
      </c>
      <c r="E36" s="89" t="s">
        <v>385</v>
      </c>
      <c r="F36" s="65" t="s">
        <v>386</v>
      </c>
      <c r="G36" s="4">
        <v>521.54999999999995</v>
      </c>
      <c r="H36" s="3">
        <v>549</v>
      </c>
      <c r="I36" s="61">
        <v>0.05</v>
      </c>
      <c r="J36" s="7">
        <v>2</v>
      </c>
      <c r="K36" s="87"/>
      <c r="L36" s="87"/>
      <c r="M36" s="9" t="s">
        <v>422</v>
      </c>
    </row>
    <row r="37" spans="1:13" ht="30" customHeight="1" x14ac:dyDescent="0.2">
      <c r="A37" s="39" t="s">
        <v>146</v>
      </c>
      <c r="B37" s="2" t="s">
        <v>147</v>
      </c>
      <c r="C37" s="2" t="s">
        <v>146</v>
      </c>
      <c r="D37" s="2" t="s">
        <v>326</v>
      </c>
      <c r="E37" s="89" t="s">
        <v>277</v>
      </c>
      <c r="F37" s="65" t="s">
        <v>387</v>
      </c>
      <c r="G37" s="4" t="s">
        <v>277</v>
      </c>
      <c r="H37" s="3" t="s">
        <v>277</v>
      </c>
      <c r="I37" s="61">
        <v>0.05</v>
      </c>
      <c r="J37" s="7">
        <v>2</v>
      </c>
      <c r="K37" s="87"/>
      <c r="L37" s="87"/>
      <c r="M37" s="9" t="s">
        <v>423</v>
      </c>
    </row>
    <row r="38" spans="1:13" ht="30" customHeight="1" x14ac:dyDescent="0.2">
      <c r="A38" s="39" t="s">
        <v>146</v>
      </c>
      <c r="B38" s="2" t="s">
        <v>292</v>
      </c>
      <c r="C38" s="2" t="s">
        <v>158</v>
      </c>
      <c r="D38" s="2" t="s">
        <v>327</v>
      </c>
      <c r="E38" s="89" t="s">
        <v>388</v>
      </c>
      <c r="F38" s="65" t="s">
        <v>389</v>
      </c>
      <c r="G38" s="4">
        <v>1262.55</v>
      </c>
      <c r="H38" s="3">
        <v>1329</v>
      </c>
      <c r="I38" s="61">
        <v>0.05</v>
      </c>
      <c r="J38" s="7">
        <v>2</v>
      </c>
      <c r="K38" s="87"/>
      <c r="L38" s="87"/>
      <c r="M38" s="9"/>
    </row>
    <row r="39" spans="1:13" ht="30" customHeight="1" x14ac:dyDescent="0.2">
      <c r="A39" s="39" t="s">
        <v>146</v>
      </c>
      <c r="B39" s="2" t="s">
        <v>292</v>
      </c>
      <c r="C39" s="2" t="s">
        <v>161</v>
      </c>
      <c r="D39" s="2" t="s">
        <v>328</v>
      </c>
      <c r="E39" s="89" t="s">
        <v>390</v>
      </c>
      <c r="F39" s="65" t="s">
        <v>391</v>
      </c>
      <c r="G39" s="4">
        <v>3320.25</v>
      </c>
      <c r="H39" s="3">
        <v>3495</v>
      </c>
      <c r="I39" s="61">
        <v>0.05</v>
      </c>
      <c r="J39" s="7">
        <v>2</v>
      </c>
      <c r="K39" s="87"/>
      <c r="L39" s="87"/>
      <c r="M39" s="9"/>
    </row>
    <row r="40" spans="1:13" ht="30" customHeight="1" x14ac:dyDescent="0.2">
      <c r="A40" s="39" t="s">
        <v>146</v>
      </c>
      <c r="B40" s="2" t="s">
        <v>293</v>
      </c>
      <c r="C40" s="2" t="s">
        <v>164</v>
      </c>
      <c r="D40" s="2" t="s">
        <v>329</v>
      </c>
      <c r="E40" s="89" t="s">
        <v>392</v>
      </c>
      <c r="F40" s="65" t="s">
        <v>393</v>
      </c>
      <c r="G40" s="4">
        <v>75.05</v>
      </c>
      <c r="H40" s="3">
        <v>79</v>
      </c>
      <c r="I40" s="61">
        <v>0.05</v>
      </c>
      <c r="J40" s="7">
        <v>2</v>
      </c>
      <c r="K40" s="87"/>
      <c r="L40" s="87"/>
      <c r="M40" s="9"/>
    </row>
    <row r="41" spans="1:13" ht="30" customHeight="1" x14ac:dyDescent="0.2">
      <c r="A41" s="39" t="s">
        <v>146</v>
      </c>
      <c r="B41" s="2" t="s">
        <v>293</v>
      </c>
      <c r="C41" s="94" t="s">
        <v>673</v>
      </c>
      <c r="D41" s="2"/>
      <c r="E41" s="94" t="s">
        <v>677</v>
      </c>
      <c r="F41" s="65" t="s">
        <v>698</v>
      </c>
      <c r="G41" s="4">
        <f>H41-(H41*5%)</f>
        <v>334.4</v>
      </c>
      <c r="H41" s="96">
        <v>352</v>
      </c>
      <c r="I41" s="97">
        <v>0.05</v>
      </c>
      <c r="J41" s="7">
        <v>2</v>
      </c>
      <c r="K41" s="87"/>
      <c r="L41" s="87"/>
      <c r="M41" s="9"/>
    </row>
    <row r="42" spans="1:13" ht="30" customHeight="1" x14ac:dyDescent="0.2">
      <c r="A42" s="39" t="s">
        <v>146</v>
      </c>
      <c r="B42" s="2" t="s">
        <v>293</v>
      </c>
      <c r="C42" s="94" t="s">
        <v>673</v>
      </c>
      <c r="D42" s="2"/>
      <c r="E42" s="94" t="s">
        <v>678</v>
      </c>
      <c r="F42" s="65" t="s">
        <v>699</v>
      </c>
      <c r="G42" s="4">
        <f t="shared" ref="G42:G61" si="0">H42-(H42*5%)</f>
        <v>250.8</v>
      </c>
      <c r="H42" s="96">
        <v>264</v>
      </c>
      <c r="I42" s="97">
        <v>0.05</v>
      </c>
      <c r="J42" s="7">
        <v>2</v>
      </c>
      <c r="K42" s="87"/>
      <c r="L42" s="87"/>
      <c r="M42" s="9"/>
    </row>
    <row r="43" spans="1:13" ht="30" customHeight="1" x14ac:dyDescent="0.2">
      <c r="A43" s="39" t="s">
        <v>146</v>
      </c>
      <c r="B43" s="2" t="s">
        <v>293</v>
      </c>
      <c r="C43" s="94" t="s">
        <v>673</v>
      </c>
      <c r="D43" s="2"/>
      <c r="E43" s="94" t="s">
        <v>679</v>
      </c>
      <c r="F43" s="65" t="s">
        <v>700</v>
      </c>
      <c r="G43" s="4">
        <f t="shared" si="0"/>
        <v>104.5</v>
      </c>
      <c r="H43" s="96">
        <v>110</v>
      </c>
      <c r="I43" s="97">
        <v>0.05</v>
      </c>
      <c r="J43" s="7">
        <v>2</v>
      </c>
      <c r="K43" s="87"/>
      <c r="L43" s="87"/>
      <c r="M43" s="9"/>
    </row>
    <row r="44" spans="1:13" ht="30" customHeight="1" x14ac:dyDescent="0.2">
      <c r="A44" s="39" t="s">
        <v>146</v>
      </c>
      <c r="B44" s="2" t="s">
        <v>293</v>
      </c>
      <c r="C44" s="94" t="s">
        <v>673</v>
      </c>
      <c r="D44" s="2"/>
      <c r="E44" s="94" t="s">
        <v>680</v>
      </c>
      <c r="F44" s="65" t="s">
        <v>701</v>
      </c>
      <c r="G44" s="4">
        <f t="shared" si="0"/>
        <v>104.5</v>
      </c>
      <c r="H44" s="96">
        <v>110</v>
      </c>
      <c r="I44" s="97">
        <v>0.05</v>
      </c>
      <c r="J44" s="7">
        <v>2</v>
      </c>
      <c r="K44" s="87"/>
      <c r="L44" s="87"/>
      <c r="M44" s="9"/>
    </row>
    <row r="45" spans="1:13" ht="30" customHeight="1" x14ac:dyDescent="0.2">
      <c r="A45" s="39" t="s">
        <v>146</v>
      </c>
      <c r="B45" s="2" t="s">
        <v>293</v>
      </c>
      <c r="C45" s="94" t="s">
        <v>673</v>
      </c>
      <c r="D45" s="2"/>
      <c r="E45" s="94" t="s">
        <v>681</v>
      </c>
      <c r="F45" s="65" t="s">
        <v>702</v>
      </c>
      <c r="G45" s="4">
        <f t="shared" si="0"/>
        <v>250.8</v>
      </c>
      <c r="H45" s="96">
        <v>264</v>
      </c>
      <c r="I45" s="97">
        <v>0.05</v>
      </c>
      <c r="J45" s="7">
        <v>2</v>
      </c>
      <c r="K45" s="87"/>
      <c r="L45" s="87"/>
      <c r="M45" s="9"/>
    </row>
    <row r="46" spans="1:13" ht="30" customHeight="1" x14ac:dyDescent="0.2">
      <c r="A46" s="39" t="s">
        <v>146</v>
      </c>
      <c r="B46" s="2" t="s">
        <v>293</v>
      </c>
      <c r="C46" s="94" t="s">
        <v>673</v>
      </c>
      <c r="D46" s="2"/>
      <c r="E46" s="89" t="s">
        <v>682</v>
      </c>
      <c r="F46" s="65" t="s">
        <v>703</v>
      </c>
      <c r="G46" s="4">
        <f t="shared" si="0"/>
        <v>219.45</v>
      </c>
      <c r="H46" s="96">
        <v>231</v>
      </c>
      <c r="I46" s="97">
        <v>0.05</v>
      </c>
      <c r="J46" s="7">
        <v>2</v>
      </c>
      <c r="K46" s="87"/>
      <c r="L46" s="87"/>
      <c r="M46" s="9"/>
    </row>
    <row r="47" spans="1:13" ht="30" customHeight="1" x14ac:dyDescent="0.2">
      <c r="A47" s="39" t="s">
        <v>146</v>
      </c>
      <c r="B47" s="2" t="s">
        <v>293</v>
      </c>
      <c r="C47" s="94" t="s">
        <v>673</v>
      </c>
      <c r="D47" s="2"/>
      <c r="E47" s="89" t="s">
        <v>683</v>
      </c>
      <c r="F47" s="65" t="s">
        <v>704</v>
      </c>
      <c r="G47" s="4">
        <f t="shared" si="0"/>
        <v>146.30000000000001</v>
      </c>
      <c r="H47" s="96">
        <v>154</v>
      </c>
      <c r="I47" s="97">
        <v>0.05</v>
      </c>
      <c r="J47" s="7">
        <v>2</v>
      </c>
      <c r="K47" s="87"/>
      <c r="L47" s="87"/>
      <c r="M47" s="9"/>
    </row>
    <row r="48" spans="1:13" ht="30" customHeight="1" x14ac:dyDescent="0.2">
      <c r="A48" s="39" t="s">
        <v>146</v>
      </c>
      <c r="B48" s="2" t="s">
        <v>293</v>
      </c>
      <c r="C48" s="94" t="s">
        <v>673</v>
      </c>
      <c r="D48" s="2"/>
      <c r="E48" s="89" t="s">
        <v>684</v>
      </c>
      <c r="F48" s="65" t="s">
        <v>705</v>
      </c>
      <c r="G48" s="4">
        <f t="shared" si="0"/>
        <v>125.4</v>
      </c>
      <c r="H48" s="96">
        <v>132</v>
      </c>
      <c r="I48" s="97">
        <v>0.05</v>
      </c>
      <c r="J48" s="7">
        <v>2</v>
      </c>
      <c r="K48" s="87"/>
      <c r="L48" s="87"/>
      <c r="M48" s="9"/>
    </row>
    <row r="49" spans="1:13" ht="30" customHeight="1" x14ac:dyDescent="0.2">
      <c r="A49" s="39" t="s">
        <v>146</v>
      </c>
      <c r="B49" s="2" t="s">
        <v>293</v>
      </c>
      <c r="C49" s="94" t="s">
        <v>673</v>
      </c>
      <c r="D49" s="2"/>
      <c r="E49" s="89" t="s">
        <v>685</v>
      </c>
      <c r="F49" s="65" t="s">
        <v>706</v>
      </c>
      <c r="G49" s="4">
        <f t="shared" si="0"/>
        <v>114.95</v>
      </c>
      <c r="H49" s="96">
        <v>121</v>
      </c>
      <c r="I49" s="97">
        <v>0.05</v>
      </c>
      <c r="J49" s="7">
        <v>2</v>
      </c>
      <c r="K49" s="87"/>
      <c r="L49" s="87"/>
      <c r="M49" s="9"/>
    </row>
    <row r="50" spans="1:13" ht="30" customHeight="1" x14ac:dyDescent="0.2">
      <c r="A50" s="39" t="s">
        <v>146</v>
      </c>
      <c r="B50" s="2" t="s">
        <v>293</v>
      </c>
      <c r="C50" s="94" t="s">
        <v>673</v>
      </c>
      <c r="D50" s="2"/>
      <c r="E50" s="89" t="s">
        <v>686</v>
      </c>
      <c r="F50" s="65" t="s">
        <v>707</v>
      </c>
      <c r="G50" s="4">
        <f t="shared" si="0"/>
        <v>146.30000000000001</v>
      </c>
      <c r="H50" s="96">
        <v>154</v>
      </c>
      <c r="I50" s="97">
        <v>0.05</v>
      </c>
      <c r="J50" s="7">
        <v>2</v>
      </c>
      <c r="K50" s="87"/>
      <c r="L50" s="87"/>
      <c r="M50" s="9"/>
    </row>
    <row r="51" spans="1:13" ht="30" customHeight="1" x14ac:dyDescent="0.2">
      <c r="A51" s="39" t="s">
        <v>146</v>
      </c>
      <c r="B51" s="2" t="s">
        <v>293</v>
      </c>
      <c r="C51" s="94" t="s">
        <v>673</v>
      </c>
      <c r="D51" s="2"/>
      <c r="E51" s="89" t="s">
        <v>687</v>
      </c>
      <c r="F51" s="65" t="s">
        <v>708</v>
      </c>
      <c r="G51" s="4">
        <f t="shared" si="0"/>
        <v>156.75</v>
      </c>
      <c r="H51" s="96">
        <v>165</v>
      </c>
      <c r="I51" s="97">
        <v>0.05</v>
      </c>
      <c r="J51" s="7">
        <v>2</v>
      </c>
      <c r="K51" s="87"/>
      <c r="L51" s="87"/>
      <c r="M51" s="9"/>
    </row>
    <row r="52" spans="1:13" ht="30" customHeight="1" x14ac:dyDescent="0.2">
      <c r="A52" s="39" t="s">
        <v>146</v>
      </c>
      <c r="B52" s="2" t="s">
        <v>293</v>
      </c>
      <c r="C52" s="94" t="s">
        <v>673</v>
      </c>
      <c r="D52" s="2"/>
      <c r="E52" s="89" t="s">
        <v>688</v>
      </c>
      <c r="F52" s="65" t="s">
        <v>709</v>
      </c>
      <c r="G52" s="4">
        <f t="shared" si="0"/>
        <v>961.4</v>
      </c>
      <c r="H52" s="96">
        <v>1012</v>
      </c>
      <c r="I52" s="97">
        <v>0.05</v>
      </c>
      <c r="J52" s="7">
        <v>2</v>
      </c>
      <c r="K52" s="87"/>
      <c r="L52" s="87"/>
      <c r="M52" s="9"/>
    </row>
    <row r="53" spans="1:13" ht="30" customHeight="1" x14ac:dyDescent="0.2">
      <c r="A53" s="39" t="s">
        <v>146</v>
      </c>
      <c r="B53" s="2" t="s">
        <v>293</v>
      </c>
      <c r="C53" s="94" t="s">
        <v>673</v>
      </c>
      <c r="D53" s="2"/>
      <c r="E53" s="89" t="s">
        <v>689</v>
      </c>
      <c r="F53" s="65" t="s">
        <v>710</v>
      </c>
      <c r="G53" s="4">
        <f t="shared" si="0"/>
        <v>146.30000000000001</v>
      </c>
      <c r="H53" s="96">
        <v>154</v>
      </c>
      <c r="I53" s="97">
        <v>0.05</v>
      </c>
      <c r="J53" s="7">
        <v>2</v>
      </c>
      <c r="K53" s="87"/>
      <c r="L53" s="87"/>
      <c r="M53" s="9"/>
    </row>
    <row r="54" spans="1:13" ht="30" customHeight="1" x14ac:dyDescent="0.2">
      <c r="A54" s="39" t="s">
        <v>146</v>
      </c>
      <c r="B54" s="2" t="s">
        <v>293</v>
      </c>
      <c r="C54" s="94" t="s">
        <v>673</v>
      </c>
      <c r="D54" s="2"/>
      <c r="E54" s="89" t="s">
        <v>690</v>
      </c>
      <c r="F54" s="65" t="s">
        <v>711</v>
      </c>
      <c r="G54" s="4">
        <f t="shared" si="0"/>
        <v>125.4</v>
      </c>
      <c r="H54" s="96">
        <v>132</v>
      </c>
      <c r="I54" s="97">
        <v>0.05</v>
      </c>
      <c r="J54" s="7">
        <v>2</v>
      </c>
      <c r="K54" s="87"/>
      <c r="L54" s="87"/>
      <c r="M54" s="9"/>
    </row>
    <row r="55" spans="1:13" ht="30" customHeight="1" x14ac:dyDescent="0.2">
      <c r="A55" s="39" t="s">
        <v>146</v>
      </c>
      <c r="B55" s="2" t="s">
        <v>293</v>
      </c>
      <c r="C55" s="94" t="s">
        <v>673</v>
      </c>
      <c r="D55" s="2"/>
      <c r="E55" s="89" t="s">
        <v>691</v>
      </c>
      <c r="F55" s="65" t="s">
        <v>712</v>
      </c>
      <c r="G55" s="4">
        <f t="shared" si="0"/>
        <v>156.75</v>
      </c>
      <c r="H55" s="96">
        <v>165</v>
      </c>
      <c r="I55" s="97">
        <v>0.05</v>
      </c>
      <c r="J55" s="7">
        <v>2</v>
      </c>
      <c r="K55" s="87"/>
      <c r="L55" s="87"/>
      <c r="M55" s="9"/>
    </row>
    <row r="56" spans="1:13" ht="30" customHeight="1" x14ac:dyDescent="0.2">
      <c r="A56" s="39" t="s">
        <v>146</v>
      </c>
      <c r="B56" s="2" t="s">
        <v>293</v>
      </c>
      <c r="C56" s="94" t="s">
        <v>673</v>
      </c>
      <c r="D56" s="2"/>
      <c r="E56" s="89" t="s">
        <v>692</v>
      </c>
      <c r="F56" s="65" t="s">
        <v>713</v>
      </c>
      <c r="G56" s="4">
        <f t="shared" si="0"/>
        <v>282.14999999999998</v>
      </c>
      <c r="H56" s="96">
        <v>297</v>
      </c>
      <c r="I56" s="97">
        <v>0.05</v>
      </c>
      <c r="J56" s="7">
        <v>2</v>
      </c>
      <c r="K56" s="87"/>
      <c r="L56" s="87"/>
      <c r="M56" s="9"/>
    </row>
    <row r="57" spans="1:13" ht="30" customHeight="1" x14ac:dyDescent="0.2">
      <c r="A57" s="39" t="s">
        <v>146</v>
      </c>
      <c r="B57" s="2" t="s">
        <v>293</v>
      </c>
      <c r="C57" s="94" t="s">
        <v>673</v>
      </c>
      <c r="D57" s="2"/>
      <c r="E57" s="89" t="s">
        <v>693</v>
      </c>
      <c r="F57" s="65" t="s">
        <v>714</v>
      </c>
      <c r="G57" s="4">
        <f t="shared" si="0"/>
        <v>167.2</v>
      </c>
      <c r="H57" s="96">
        <v>176</v>
      </c>
      <c r="I57" s="97">
        <v>0.05</v>
      </c>
      <c r="J57" s="7">
        <v>2</v>
      </c>
      <c r="K57" s="87"/>
      <c r="L57" s="87"/>
      <c r="M57" s="9"/>
    </row>
    <row r="58" spans="1:13" ht="30" customHeight="1" x14ac:dyDescent="0.2">
      <c r="A58" s="39" t="s">
        <v>146</v>
      </c>
      <c r="B58" s="2" t="s">
        <v>293</v>
      </c>
      <c r="C58" s="94" t="s">
        <v>673</v>
      </c>
      <c r="D58" s="2"/>
      <c r="E58" s="89" t="s">
        <v>694</v>
      </c>
      <c r="F58" s="65" t="s">
        <v>715</v>
      </c>
      <c r="G58" s="4">
        <f t="shared" si="0"/>
        <v>282.14999999999998</v>
      </c>
      <c r="H58" s="96">
        <v>297</v>
      </c>
      <c r="I58" s="97">
        <v>0.05</v>
      </c>
      <c r="J58" s="7">
        <v>2</v>
      </c>
      <c r="K58" s="87"/>
      <c r="L58" s="87"/>
      <c r="M58" s="9"/>
    </row>
    <row r="59" spans="1:13" ht="30" customHeight="1" x14ac:dyDescent="0.2">
      <c r="A59" s="39" t="s">
        <v>146</v>
      </c>
      <c r="B59" s="2" t="s">
        <v>293</v>
      </c>
      <c r="C59" s="94" t="s">
        <v>673</v>
      </c>
      <c r="D59" s="2"/>
      <c r="E59" s="89" t="s">
        <v>695</v>
      </c>
      <c r="F59" s="65" t="s">
        <v>716</v>
      </c>
      <c r="G59" s="4">
        <f t="shared" si="0"/>
        <v>146.30000000000001</v>
      </c>
      <c r="H59" s="96">
        <v>154</v>
      </c>
      <c r="I59" s="97">
        <v>0.05</v>
      </c>
      <c r="J59" s="7">
        <v>2</v>
      </c>
      <c r="K59" s="87"/>
      <c r="L59" s="87"/>
      <c r="M59" s="9"/>
    </row>
    <row r="60" spans="1:13" ht="30" customHeight="1" x14ac:dyDescent="0.2">
      <c r="A60" s="39" t="s">
        <v>146</v>
      </c>
      <c r="B60" s="2" t="s">
        <v>293</v>
      </c>
      <c r="C60" s="94" t="s">
        <v>673</v>
      </c>
      <c r="D60" s="2"/>
      <c r="E60" s="89" t="s">
        <v>696</v>
      </c>
      <c r="F60" s="65" t="s">
        <v>717</v>
      </c>
      <c r="G60" s="4">
        <f t="shared" si="0"/>
        <v>229.9</v>
      </c>
      <c r="H60" s="96">
        <v>242</v>
      </c>
      <c r="I60" s="97">
        <v>0.05</v>
      </c>
      <c r="J60" s="7">
        <v>2</v>
      </c>
      <c r="K60" s="87"/>
      <c r="L60" s="87"/>
      <c r="M60" s="9"/>
    </row>
    <row r="61" spans="1:13" ht="30" customHeight="1" x14ac:dyDescent="0.2">
      <c r="A61" s="39" t="s">
        <v>146</v>
      </c>
      <c r="B61" s="2" t="s">
        <v>293</v>
      </c>
      <c r="C61" s="94" t="s">
        <v>673</v>
      </c>
      <c r="D61" s="2"/>
      <c r="E61" s="89" t="s">
        <v>697</v>
      </c>
      <c r="F61" s="65" t="s">
        <v>718</v>
      </c>
      <c r="G61" s="4">
        <f t="shared" si="0"/>
        <v>334.4</v>
      </c>
      <c r="H61" s="96">
        <v>352</v>
      </c>
      <c r="I61" s="97">
        <v>0.05</v>
      </c>
      <c r="J61" s="7">
        <v>2</v>
      </c>
      <c r="K61" s="87"/>
      <c r="L61" s="87"/>
      <c r="M61" s="9"/>
    </row>
    <row r="62" spans="1:13" ht="34.5" customHeight="1" x14ac:dyDescent="0.2">
      <c r="A62" s="38" t="s">
        <v>145</v>
      </c>
      <c r="B62" s="2" t="s">
        <v>159</v>
      </c>
      <c r="C62" s="2" t="s">
        <v>158</v>
      </c>
      <c r="D62" s="2" t="s">
        <v>264</v>
      </c>
      <c r="E62" s="21">
        <v>100157059</v>
      </c>
      <c r="F62" s="65" t="s">
        <v>278</v>
      </c>
      <c r="G62" s="4">
        <v>2249.1</v>
      </c>
      <c r="H62" s="3">
        <v>2295</v>
      </c>
      <c r="I62" s="61">
        <v>0.02</v>
      </c>
      <c r="J62" s="7">
        <v>2</v>
      </c>
      <c r="K62" s="87">
        <f>G62/12</f>
        <v>187.42499999999998</v>
      </c>
      <c r="L62" s="87">
        <f t="shared" ref="L62:L68" si="1">$G62/24</f>
        <v>93.712499999999991</v>
      </c>
      <c r="M62" s="9"/>
    </row>
    <row r="63" spans="1:13" ht="34.5" customHeight="1" x14ac:dyDescent="0.2">
      <c r="A63" s="38" t="s">
        <v>145</v>
      </c>
      <c r="B63" s="2" t="s">
        <v>159</v>
      </c>
      <c r="C63" s="2" t="s">
        <v>158</v>
      </c>
      <c r="D63" s="2" t="s">
        <v>265</v>
      </c>
      <c r="E63" s="21">
        <v>100115042</v>
      </c>
      <c r="F63" s="65" t="s">
        <v>278</v>
      </c>
      <c r="G63" s="4">
        <v>1563.1</v>
      </c>
      <c r="H63" s="3">
        <v>1595</v>
      </c>
      <c r="I63" s="61">
        <v>0.02</v>
      </c>
      <c r="J63" s="7">
        <v>2</v>
      </c>
      <c r="K63" s="87">
        <f t="shared" ref="K63:K68" si="2">G63/12</f>
        <v>130.25833333333333</v>
      </c>
      <c r="L63" s="87">
        <f t="shared" si="1"/>
        <v>65.129166666666663</v>
      </c>
      <c r="M63" s="9"/>
    </row>
    <row r="64" spans="1:13" ht="34.5" customHeight="1" x14ac:dyDescent="0.2">
      <c r="A64" s="38" t="s">
        <v>145</v>
      </c>
      <c r="B64" s="2" t="s">
        <v>159</v>
      </c>
      <c r="C64" s="2" t="s">
        <v>158</v>
      </c>
      <c r="D64" s="2" t="s">
        <v>266</v>
      </c>
      <c r="E64" s="21">
        <v>100247680</v>
      </c>
      <c r="F64" s="65" t="s">
        <v>278</v>
      </c>
      <c r="G64" s="4">
        <v>1955.1</v>
      </c>
      <c r="H64" s="3">
        <v>1995</v>
      </c>
      <c r="I64" s="61">
        <v>0.02</v>
      </c>
      <c r="J64" s="7">
        <v>2</v>
      </c>
      <c r="K64" s="87">
        <f t="shared" si="2"/>
        <v>162.92499999999998</v>
      </c>
      <c r="L64" s="87">
        <f t="shared" si="1"/>
        <v>81.462499999999991</v>
      </c>
      <c r="M64" s="9"/>
    </row>
    <row r="65" spans="1:13" ht="34.5" customHeight="1" x14ac:dyDescent="0.2">
      <c r="A65" s="38" t="s">
        <v>145</v>
      </c>
      <c r="B65" s="2" t="s">
        <v>159</v>
      </c>
      <c r="C65" s="2" t="s">
        <v>158</v>
      </c>
      <c r="D65" s="2" t="s">
        <v>267</v>
      </c>
      <c r="E65" s="21">
        <v>100155417</v>
      </c>
      <c r="F65" s="65" t="s">
        <v>279</v>
      </c>
      <c r="G65" s="4">
        <v>2347.1</v>
      </c>
      <c r="H65" s="3">
        <v>2395</v>
      </c>
      <c r="I65" s="61">
        <v>0.02</v>
      </c>
      <c r="J65" s="7">
        <v>2</v>
      </c>
      <c r="K65" s="87">
        <f t="shared" si="2"/>
        <v>195.59166666666667</v>
      </c>
      <c r="L65" s="87">
        <f t="shared" si="1"/>
        <v>97.795833333333334</v>
      </c>
      <c r="M65" s="9"/>
    </row>
    <row r="66" spans="1:13" ht="34.5" customHeight="1" x14ac:dyDescent="0.2">
      <c r="A66" s="38" t="s">
        <v>145</v>
      </c>
      <c r="B66" s="2" t="s">
        <v>159</v>
      </c>
      <c r="C66" s="2" t="s">
        <v>158</v>
      </c>
      <c r="D66" s="2" t="s">
        <v>268</v>
      </c>
      <c r="E66" s="21">
        <v>100155438</v>
      </c>
      <c r="F66" s="65" t="s">
        <v>280</v>
      </c>
      <c r="G66" s="4">
        <v>2641.1</v>
      </c>
      <c r="H66" s="3">
        <v>2695</v>
      </c>
      <c r="I66" s="61">
        <v>0.02</v>
      </c>
      <c r="J66" s="7">
        <v>2</v>
      </c>
      <c r="K66" s="87">
        <f t="shared" si="2"/>
        <v>220.09166666666667</v>
      </c>
      <c r="L66" s="87">
        <f t="shared" si="1"/>
        <v>110.04583333333333</v>
      </c>
      <c r="M66" s="9"/>
    </row>
    <row r="67" spans="1:13" ht="34.5" customHeight="1" x14ac:dyDescent="0.2">
      <c r="A67" s="38" t="s">
        <v>145</v>
      </c>
      <c r="B67" s="2" t="s">
        <v>159</v>
      </c>
      <c r="C67" s="2" t="s">
        <v>158</v>
      </c>
      <c r="D67" s="2" t="s">
        <v>269</v>
      </c>
      <c r="E67" s="21">
        <v>100155439</v>
      </c>
      <c r="F67" s="65" t="s">
        <v>281</v>
      </c>
      <c r="G67" s="4">
        <v>4601.1000000000004</v>
      </c>
      <c r="H67" s="3">
        <v>4695</v>
      </c>
      <c r="I67" s="61">
        <v>0.02</v>
      </c>
      <c r="J67" s="7">
        <v>2</v>
      </c>
      <c r="K67" s="87">
        <f t="shared" si="2"/>
        <v>383.42500000000001</v>
      </c>
      <c r="L67" s="87">
        <f t="shared" si="1"/>
        <v>191.71250000000001</v>
      </c>
      <c r="M67" s="9"/>
    </row>
    <row r="68" spans="1:13" ht="34.5" customHeight="1" x14ac:dyDescent="0.2">
      <c r="A68" s="38" t="s">
        <v>145</v>
      </c>
      <c r="B68" s="2" t="s">
        <v>159</v>
      </c>
      <c r="C68" s="2" t="s">
        <v>158</v>
      </c>
      <c r="D68" s="2" t="s">
        <v>270</v>
      </c>
      <c r="E68" s="21">
        <v>100155274</v>
      </c>
      <c r="F68" s="65" t="s">
        <v>279</v>
      </c>
      <c r="G68" s="4">
        <v>1612.1</v>
      </c>
      <c r="H68" s="3">
        <v>1645</v>
      </c>
      <c r="I68" s="61">
        <v>0.02</v>
      </c>
      <c r="J68" s="7">
        <v>2</v>
      </c>
      <c r="K68" s="87">
        <f t="shared" si="2"/>
        <v>134.34166666666667</v>
      </c>
      <c r="L68" s="87">
        <f t="shared" si="1"/>
        <v>67.170833333333334</v>
      </c>
      <c r="M68" s="9"/>
    </row>
    <row r="69" spans="1:13" ht="34.5" customHeight="1" x14ac:dyDescent="0.2">
      <c r="A69" s="38" t="s">
        <v>145</v>
      </c>
      <c r="B69" s="2" t="s">
        <v>159</v>
      </c>
      <c r="C69" s="2" t="s">
        <v>158</v>
      </c>
      <c r="D69" s="2" t="s">
        <v>271</v>
      </c>
      <c r="E69" s="21">
        <v>100155560</v>
      </c>
      <c r="F69" s="65" t="s">
        <v>282</v>
      </c>
      <c r="G69" s="4">
        <v>1857.1</v>
      </c>
      <c r="H69" s="3">
        <v>1895</v>
      </c>
      <c r="I69" s="61">
        <v>0.02</v>
      </c>
      <c r="J69" s="7">
        <v>2</v>
      </c>
      <c r="K69" s="87">
        <f>$G69/12</f>
        <v>154.75833333333333</v>
      </c>
      <c r="L69" s="87">
        <f>$G69/24</f>
        <v>77.379166666666663</v>
      </c>
      <c r="M69" s="9"/>
    </row>
    <row r="70" spans="1:13" ht="34.5" customHeight="1" x14ac:dyDescent="0.2">
      <c r="A70" s="38" t="s">
        <v>145</v>
      </c>
      <c r="B70" s="2" t="s">
        <v>263</v>
      </c>
      <c r="C70" s="2" t="s">
        <v>158</v>
      </c>
      <c r="D70" s="2" t="s">
        <v>272</v>
      </c>
      <c r="E70" s="21" t="s">
        <v>277</v>
      </c>
      <c r="F70" s="65" t="s">
        <v>283</v>
      </c>
      <c r="G70" s="4" t="s">
        <v>115</v>
      </c>
      <c r="H70" s="3" t="s">
        <v>115</v>
      </c>
      <c r="I70" s="61">
        <v>0</v>
      </c>
      <c r="J70" s="7">
        <v>2</v>
      </c>
      <c r="K70" s="4" t="s">
        <v>115</v>
      </c>
      <c r="L70" s="4" t="s">
        <v>115</v>
      </c>
      <c r="M70" s="9" t="s">
        <v>287</v>
      </c>
    </row>
    <row r="71" spans="1:13" ht="34.5" customHeight="1" x14ac:dyDescent="0.2">
      <c r="A71" s="38" t="s">
        <v>145</v>
      </c>
      <c r="B71" s="2" t="s">
        <v>263</v>
      </c>
      <c r="C71" s="2" t="s">
        <v>158</v>
      </c>
      <c r="D71" s="2" t="s">
        <v>273</v>
      </c>
      <c r="E71" s="21" t="s">
        <v>277</v>
      </c>
      <c r="F71" s="65" t="s">
        <v>283</v>
      </c>
      <c r="G71" s="4" t="s">
        <v>115</v>
      </c>
      <c r="H71" s="3" t="s">
        <v>115</v>
      </c>
      <c r="I71" s="61">
        <v>0</v>
      </c>
      <c r="J71" s="7">
        <v>2</v>
      </c>
      <c r="K71" s="4" t="s">
        <v>115</v>
      </c>
      <c r="L71" s="4" t="s">
        <v>115</v>
      </c>
      <c r="M71" s="9" t="s">
        <v>287</v>
      </c>
    </row>
    <row r="72" spans="1:13" ht="34.5" customHeight="1" x14ac:dyDescent="0.2">
      <c r="A72" s="38" t="s">
        <v>145</v>
      </c>
      <c r="B72" s="2" t="s">
        <v>263</v>
      </c>
      <c r="C72" s="2" t="s">
        <v>158</v>
      </c>
      <c r="D72" s="2" t="s">
        <v>274</v>
      </c>
      <c r="E72" s="21" t="s">
        <v>277</v>
      </c>
      <c r="F72" s="65" t="s">
        <v>283</v>
      </c>
      <c r="G72" s="4" t="s">
        <v>115</v>
      </c>
      <c r="H72" s="3" t="s">
        <v>115</v>
      </c>
      <c r="I72" s="61">
        <v>0</v>
      </c>
      <c r="J72" s="7">
        <v>2</v>
      </c>
      <c r="K72" s="4" t="s">
        <v>115</v>
      </c>
      <c r="L72" s="4" t="s">
        <v>115</v>
      </c>
      <c r="M72" s="9" t="s">
        <v>287</v>
      </c>
    </row>
    <row r="73" spans="1:13" ht="34.5" customHeight="1" x14ac:dyDescent="0.2">
      <c r="A73" s="38" t="s">
        <v>145</v>
      </c>
      <c r="B73" s="2" t="s">
        <v>159</v>
      </c>
      <c r="C73" s="2" t="s">
        <v>158</v>
      </c>
      <c r="D73" s="2" t="s">
        <v>275</v>
      </c>
      <c r="E73" s="21" t="s">
        <v>277</v>
      </c>
      <c r="F73" s="65" t="s">
        <v>284</v>
      </c>
      <c r="G73" s="4" t="s">
        <v>115</v>
      </c>
      <c r="H73" s="3" t="s">
        <v>115</v>
      </c>
      <c r="I73" s="61">
        <v>0</v>
      </c>
      <c r="J73" s="7">
        <v>2</v>
      </c>
      <c r="K73" s="4" t="s">
        <v>115</v>
      </c>
      <c r="L73" s="4" t="s">
        <v>115</v>
      </c>
      <c r="M73" s="9" t="s">
        <v>287</v>
      </c>
    </row>
    <row r="74" spans="1:13" ht="34.5" customHeight="1" x14ac:dyDescent="0.2">
      <c r="A74" s="38" t="s">
        <v>145</v>
      </c>
      <c r="B74" s="2" t="s">
        <v>159</v>
      </c>
      <c r="C74" s="2" t="s">
        <v>160</v>
      </c>
      <c r="D74" s="2" t="s">
        <v>276</v>
      </c>
      <c r="E74" s="21" t="s">
        <v>277</v>
      </c>
      <c r="F74" s="65" t="s">
        <v>284</v>
      </c>
      <c r="G74" s="4" t="s">
        <v>115</v>
      </c>
      <c r="H74" s="3" t="s">
        <v>115</v>
      </c>
      <c r="I74" s="61">
        <v>0</v>
      </c>
      <c r="J74" s="7">
        <v>2</v>
      </c>
      <c r="K74" s="4" t="s">
        <v>115</v>
      </c>
      <c r="L74" s="4" t="s">
        <v>115</v>
      </c>
      <c r="M74" s="9" t="s">
        <v>287</v>
      </c>
    </row>
    <row r="75" spans="1:13" ht="34.5" customHeight="1" x14ac:dyDescent="0.2">
      <c r="A75" s="38" t="s">
        <v>145</v>
      </c>
      <c r="B75" s="124" t="s">
        <v>672</v>
      </c>
      <c r="C75" s="124" t="s">
        <v>673</v>
      </c>
      <c r="D75" s="65" t="s">
        <v>882</v>
      </c>
      <c r="E75" s="65">
        <v>2533005</v>
      </c>
      <c r="F75" s="65" t="s">
        <v>886</v>
      </c>
      <c r="G75" s="120">
        <v>1228.92</v>
      </c>
      <c r="H75" s="96">
        <v>1254</v>
      </c>
      <c r="I75" s="97">
        <v>0.02</v>
      </c>
      <c r="J75" s="7">
        <v>2</v>
      </c>
      <c r="K75" s="4"/>
      <c r="L75" s="4"/>
      <c r="M75" s="121" t="s">
        <v>890</v>
      </c>
    </row>
    <row r="76" spans="1:13" ht="34.5" customHeight="1" x14ac:dyDescent="0.2">
      <c r="A76" s="38" t="s">
        <v>145</v>
      </c>
      <c r="B76" s="124" t="s">
        <v>672</v>
      </c>
      <c r="C76" s="124" t="s">
        <v>673</v>
      </c>
      <c r="D76" s="65" t="s">
        <v>883</v>
      </c>
      <c r="E76" s="65">
        <v>2541005</v>
      </c>
      <c r="F76" s="65" t="s">
        <v>887</v>
      </c>
      <c r="G76" s="120">
        <v>3816.12</v>
      </c>
      <c r="H76" s="96">
        <v>3894</v>
      </c>
      <c r="I76" s="97">
        <v>0.02</v>
      </c>
      <c r="J76" s="7">
        <v>2</v>
      </c>
      <c r="K76" s="4"/>
      <c r="L76" s="4"/>
      <c r="M76" s="121" t="s">
        <v>890</v>
      </c>
    </row>
    <row r="77" spans="1:13" ht="34.5" customHeight="1" x14ac:dyDescent="0.2">
      <c r="A77" s="38" t="s">
        <v>145</v>
      </c>
      <c r="B77" s="124" t="s">
        <v>672</v>
      </c>
      <c r="C77" s="124" t="s">
        <v>673</v>
      </c>
      <c r="D77" s="65" t="s">
        <v>884</v>
      </c>
      <c r="E77" s="65">
        <v>2541005</v>
      </c>
      <c r="F77" s="65" t="s">
        <v>885</v>
      </c>
      <c r="G77" s="120">
        <v>3816.12</v>
      </c>
      <c r="H77" s="96">
        <v>3894</v>
      </c>
      <c r="I77" s="97">
        <v>0.02</v>
      </c>
      <c r="J77" s="7">
        <v>2</v>
      </c>
      <c r="K77" s="4"/>
      <c r="L77" s="4"/>
      <c r="M77" s="121" t="s">
        <v>891</v>
      </c>
    </row>
    <row r="78" spans="1:13" ht="34.5" customHeight="1" x14ac:dyDescent="0.2">
      <c r="A78" s="38" t="s">
        <v>145</v>
      </c>
      <c r="B78" s="124" t="s">
        <v>293</v>
      </c>
      <c r="C78" s="125" t="s">
        <v>673</v>
      </c>
      <c r="D78" s="94" t="s">
        <v>878</v>
      </c>
      <c r="E78" s="21" t="s">
        <v>277</v>
      </c>
      <c r="F78" s="65" t="s">
        <v>879</v>
      </c>
      <c r="G78" s="120" t="s">
        <v>115</v>
      </c>
      <c r="H78" s="96" t="s">
        <v>115</v>
      </c>
      <c r="I78" s="61">
        <v>0</v>
      </c>
      <c r="J78" s="7">
        <v>2</v>
      </c>
      <c r="K78" s="4"/>
      <c r="L78" s="4"/>
      <c r="M78" s="9"/>
    </row>
    <row r="79" spans="1:13" ht="34.5" customHeight="1" x14ac:dyDescent="0.2">
      <c r="A79" s="38" t="s">
        <v>145</v>
      </c>
      <c r="B79" s="124" t="s">
        <v>293</v>
      </c>
      <c r="C79" s="125" t="s">
        <v>673</v>
      </c>
      <c r="D79" s="94" t="s">
        <v>880</v>
      </c>
      <c r="E79" s="21" t="s">
        <v>277</v>
      </c>
      <c r="F79" s="65" t="s">
        <v>881</v>
      </c>
      <c r="G79" s="120" t="s">
        <v>115</v>
      </c>
      <c r="H79" s="96" t="s">
        <v>115</v>
      </c>
      <c r="I79" s="61">
        <v>0</v>
      </c>
      <c r="J79" s="7">
        <v>2</v>
      </c>
      <c r="K79" s="4"/>
      <c r="L79" s="4"/>
      <c r="M79" s="9"/>
    </row>
  </sheetData>
  <sheetProtection algorithmName="SHA-512" hashValue="Vci8hfXnRh4aKYSYIaCx76GnyN6UAFq73cj07kBq25p7TV0/kMfZtJqeS8rAINv7ox2gwBrZr7t62YCob17TiA==" saltValue="QB0h58YCWot7TVEvw+k+5g==" spinCount="100000" sheet="1" objects="1" scenarios="1" formatCells="0" formatColumns="0" formatRows="0" sort="0" autoFilter="0"/>
  <autoFilter ref="A2:M79" xr:uid="{00000000-0001-0000-0300-000000000000}"/>
  <dataConsolidate link="1"/>
  <mergeCells count="1">
    <mergeCell ref="A1:M1"/>
  </mergeCells>
  <pageMargins left="0.7" right="0.7" top="0.75" bottom="0.75" header="0.3" footer="0.3"/>
  <pageSetup paperSize="9" orientation="portrait" r:id="rId1"/>
  <headerFooter>
    <oddHeader>&amp;C&amp;"Calibri"&amp;12&amp;KFF0000 OFFICIAL&amp;1#_x000D_</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7870B-D5B6-461E-80ED-88D6799FD608}">
  <sheetPr codeName="Sheet6">
    <tabColor rgb="FF959518"/>
    <pageSetUpPr fitToPage="1"/>
  </sheetPr>
  <dimension ref="A1:L26"/>
  <sheetViews>
    <sheetView zoomScale="85" zoomScaleNormal="85" workbookViewId="0">
      <selection activeCell="H7" sqref="H7"/>
    </sheetView>
  </sheetViews>
  <sheetFormatPr defaultColWidth="9.140625" defaultRowHeight="15" x14ac:dyDescent="0.25"/>
  <cols>
    <col min="1" max="1" width="7.7109375" style="12" customWidth="1"/>
    <col min="2" max="2" width="18" style="12" customWidth="1"/>
    <col min="3" max="3" width="27" style="12" customWidth="1"/>
    <col min="4" max="4" width="36" style="12" customWidth="1"/>
    <col min="5" max="5" width="10.28515625" style="12" customWidth="1"/>
    <col min="6" max="6" width="16.7109375" style="12" customWidth="1"/>
    <col min="7" max="7" width="10.28515625" style="12" customWidth="1"/>
    <col min="8" max="8" width="16.7109375" style="12" customWidth="1"/>
    <col min="9" max="9" width="10.28515625" style="12" customWidth="1"/>
    <col min="10" max="10" width="16.7109375" style="12" customWidth="1"/>
    <col min="11" max="11" width="71.28515625" style="12" customWidth="1"/>
    <col min="12" max="20" width="9.140625" style="12" customWidth="1"/>
    <col min="21" max="16384" width="9.140625" style="12"/>
  </cols>
  <sheetData>
    <row r="1" spans="1:11" ht="24.95" customHeight="1" x14ac:dyDescent="0.25">
      <c r="A1" s="219" t="s">
        <v>250</v>
      </c>
      <c r="B1" s="220"/>
      <c r="C1" s="220"/>
      <c r="D1" s="220"/>
      <c r="E1" s="220"/>
      <c r="F1" s="220"/>
      <c r="G1" s="220"/>
      <c r="H1" s="220"/>
      <c r="I1" s="220"/>
      <c r="J1" s="220"/>
      <c r="K1" s="221"/>
    </row>
    <row r="2" spans="1:11" ht="30" customHeight="1" x14ac:dyDescent="0.25">
      <c r="A2" s="222" t="s">
        <v>30</v>
      </c>
      <c r="B2" s="224" t="s">
        <v>31</v>
      </c>
      <c r="C2" s="225"/>
      <c r="D2" s="222" t="s">
        <v>32</v>
      </c>
      <c r="E2" s="229" t="s">
        <v>255</v>
      </c>
      <c r="F2" s="230"/>
      <c r="G2" s="231" t="s">
        <v>258</v>
      </c>
      <c r="H2" s="231"/>
      <c r="I2" s="232" t="s">
        <v>259</v>
      </c>
      <c r="J2" s="232"/>
      <c r="K2" s="66" t="s">
        <v>251</v>
      </c>
    </row>
    <row r="3" spans="1:11" ht="31.5" customHeight="1" x14ac:dyDescent="0.25">
      <c r="A3" s="223"/>
      <c r="B3" s="226"/>
      <c r="C3" s="227"/>
      <c r="D3" s="228"/>
      <c r="E3" s="83" t="s">
        <v>252</v>
      </c>
      <c r="F3" s="84" t="s">
        <v>36</v>
      </c>
      <c r="G3" s="85" t="s">
        <v>252</v>
      </c>
      <c r="H3" s="85" t="s">
        <v>36</v>
      </c>
      <c r="I3" s="86" t="s">
        <v>252</v>
      </c>
      <c r="J3" s="86" t="s">
        <v>36</v>
      </c>
      <c r="K3" s="67"/>
    </row>
    <row r="4" spans="1:11" ht="30" customHeight="1" x14ac:dyDescent="0.25">
      <c r="A4" s="90">
        <v>1.1000000000000001</v>
      </c>
      <c r="B4" s="233" t="s">
        <v>37</v>
      </c>
      <c r="C4" s="234"/>
      <c r="D4" s="91" t="s">
        <v>38</v>
      </c>
      <c r="E4" s="68">
        <v>0</v>
      </c>
      <c r="F4" s="69">
        <v>2</v>
      </c>
      <c r="G4" s="68">
        <v>0</v>
      </c>
      <c r="H4" s="69" t="s">
        <v>260</v>
      </c>
      <c r="I4" s="68">
        <v>0</v>
      </c>
      <c r="J4" s="69">
        <v>2</v>
      </c>
      <c r="K4" s="70"/>
    </row>
    <row r="5" spans="1:11" ht="30" customHeight="1" x14ac:dyDescent="0.25">
      <c r="A5" s="92">
        <v>2.1</v>
      </c>
      <c r="B5" s="233" t="s">
        <v>41</v>
      </c>
      <c r="C5" s="234"/>
      <c r="D5" s="91" t="s">
        <v>42</v>
      </c>
      <c r="E5" s="68">
        <v>0</v>
      </c>
      <c r="F5" s="25">
        <v>4</v>
      </c>
      <c r="G5" s="68">
        <v>0</v>
      </c>
      <c r="H5" s="69" t="s">
        <v>261</v>
      </c>
      <c r="I5" s="68">
        <v>0</v>
      </c>
      <c r="J5" s="69">
        <v>4</v>
      </c>
      <c r="K5" s="70"/>
    </row>
    <row r="6" spans="1:11" ht="30" customHeight="1" x14ac:dyDescent="0.25">
      <c r="A6" s="92">
        <v>2.2000000000000002</v>
      </c>
      <c r="B6" s="233" t="s">
        <v>44</v>
      </c>
      <c r="C6" s="234"/>
      <c r="D6" s="91" t="s">
        <v>45</v>
      </c>
      <c r="E6" s="68">
        <v>0</v>
      </c>
      <c r="F6" s="25">
        <v>5</v>
      </c>
      <c r="G6" s="68">
        <v>0</v>
      </c>
      <c r="H6" s="69" t="s">
        <v>261</v>
      </c>
      <c r="I6" s="68">
        <v>0</v>
      </c>
      <c r="J6" s="69">
        <v>5</v>
      </c>
      <c r="K6" s="70"/>
    </row>
    <row r="7" spans="1:11" ht="30" customHeight="1" x14ac:dyDescent="0.25">
      <c r="A7" s="92">
        <v>3.1</v>
      </c>
      <c r="B7" s="233" t="s">
        <v>46</v>
      </c>
      <c r="C7" s="234"/>
      <c r="D7" s="91" t="s">
        <v>47</v>
      </c>
      <c r="E7" s="68">
        <v>0</v>
      </c>
      <c r="F7" s="25">
        <v>4</v>
      </c>
      <c r="G7" s="68">
        <v>0</v>
      </c>
      <c r="H7" s="69" t="s">
        <v>261</v>
      </c>
      <c r="I7" s="68">
        <v>0</v>
      </c>
      <c r="J7" s="69">
        <v>4</v>
      </c>
      <c r="K7" s="70"/>
    </row>
    <row r="8" spans="1:11" ht="30" customHeight="1" x14ac:dyDescent="0.25">
      <c r="A8" s="92">
        <v>3.2</v>
      </c>
      <c r="B8" s="233" t="s">
        <v>49</v>
      </c>
      <c r="C8" s="234"/>
      <c r="D8" s="91" t="s">
        <v>50</v>
      </c>
      <c r="E8" s="68">
        <v>0</v>
      </c>
      <c r="F8" s="25">
        <v>4</v>
      </c>
      <c r="G8" s="68">
        <v>0</v>
      </c>
      <c r="H8" s="69" t="s">
        <v>261</v>
      </c>
      <c r="I8" s="68">
        <v>0</v>
      </c>
      <c r="J8" s="69">
        <v>4</v>
      </c>
      <c r="K8" s="70"/>
    </row>
    <row r="9" spans="1:11" ht="30" customHeight="1" x14ac:dyDescent="0.25">
      <c r="A9" s="92">
        <v>3.3</v>
      </c>
      <c r="B9" s="233" t="s">
        <v>51</v>
      </c>
      <c r="C9" s="234"/>
      <c r="D9" s="91" t="s">
        <v>253</v>
      </c>
      <c r="E9" s="68">
        <v>0</v>
      </c>
      <c r="F9" s="25">
        <v>5</v>
      </c>
      <c r="G9" s="68">
        <v>0</v>
      </c>
      <c r="H9" s="69" t="s">
        <v>261</v>
      </c>
      <c r="I9" s="68">
        <v>0</v>
      </c>
      <c r="J9" s="69">
        <v>5</v>
      </c>
      <c r="K9" s="70"/>
    </row>
    <row r="10" spans="1:11" ht="30" customHeight="1" x14ac:dyDescent="0.25">
      <c r="A10" s="92">
        <v>4.0999999999999996</v>
      </c>
      <c r="B10" s="233" t="s">
        <v>53</v>
      </c>
      <c r="C10" s="234"/>
      <c r="D10" s="91" t="s">
        <v>54</v>
      </c>
      <c r="E10" s="68">
        <v>0</v>
      </c>
      <c r="F10" s="25">
        <v>4</v>
      </c>
      <c r="G10" s="68">
        <v>0</v>
      </c>
      <c r="H10" s="69" t="s">
        <v>261</v>
      </c>
      <c r="I10" s="68">
        <v>0</v>
      </c>
      <c r="J10" s="69">
        <v>4</v>
      </c>
      <c r="K10" s="70"/>
    </row>
    <row r="11" spans="1:11" ht="30" customHeight="1" x14ac:dyDescent="0.25">
      <c r="A11" s="92">
        <v>4.2</v>
      </c>
      <c r="B11" s="233" t="s">
        <v>56</v>
      </c>
      <c r="C11" s="234"/>
      <c r="D11" s="91" t="s">
        <v>57</v>
      </c>
      <c r="E11" s="68">
        <v>0</v>
      </c>
      <c r="F11" s="25">
        <v>4</v>
      </c>
      <c r="G11" s="68">
        <v>0</v>
      </c>
      <c r="H11" s="69" t="s">
        <v>261</v>
      </c>
      <c r="I11" s="68">
        <v>0</v>
      </c>
      <c r="J11" s="69">
        <v>5</v>
      </c>
      <c r="K11" s="70"/>
    </row>
    <row r="12" spans="1:11" ht="30" customHeight="1" x14ac:dyDescent="0.25">
      <c r="A12" s="92">
        <v>5.0999999999999996</v>
      </c>
      <c r="B12" s="233" t="s">
        <v>58</v>
      </c>
      <c r="C12" s="234"/>
      <c r="D12" s="91" t="s">
        <v>59</v>
      </c>
      <c r="E12" s="68">
        <v>0</v>
      </c>
      <c r="F12" s="25">
        <v>4</v>
      </c>
      <c r="G12" s="68">
        <v>0</v>
      </c>
      <c r="H12" s="69" t="s">
        <v>261</v>
      </c>
      <c r="I12" s="68">
        <v>0</v>
      </c>
      <c r="J12" s="69">
        <v>4</v>
      </c>
      <c r="K12" s="70"/>
    </row>
    <row r="13" spans="1:11" ht="30" customHeight="1" x14ac:dyDescent="0.25">
      <c r="A13" s="92">
        <v>5.2</v>
      </c>
      <c r="B13" s="233" t="s">
        <v>61</v>
      </c>
      <c r="C13" s="234"/>
      <c r="D13" s="91" t="s">
        <v>62</v>
      </c>
      <c r="E13" s="68">
        <v>0</v>
      </c>
      <c r="F13" s="25">
        <v>4</v>
      </c>
      <c r="G13" s="68">
        <v>0</v>
      </c>
      <c r="H13" s="69" t="s">
        <v>261</v>
      </c>
      <c r="I13" s="68">
        <v>0</v>
      </c>
      <c r="J13" s="69">
        <v>4</v>
      </c>
      <c r="K13" s="70"/>
    </row>
    <row r="14" spans="1:11" ht="30" customHeight="1" x14ac:dyDescent="0.25">
      <c r="A14" s="92">
        <v>5.3</v>
      </c>
      <c r="B14" s="233" t="s">
        <v>254</v>
      </c>
      <c r="C14" s="234"/>
      <c r="D14" s="91" t="s">
        <v>64</v>
      </c>
      <c r="E14" s="68">
        <v>0</v>
      </c>
      <c r="F14" s="25">
        <v>5</v>
      </c>
      <c r="G14" s="68">
        <v>0</v>
      </c>
      <c r="H14" s="69" t="s">
        <v>261</v>
      </c>
      <c r="I14" s="68">
        <v>0</v>
      </c>
      <c r="J14" s="69">
        <v>5</v>
      </c>
      <c r="K14" s="70"/>
    </row>
    <row r="15" spans="1:11" ht="30" customHeight="1" x14ac:dyDescent="0.25">
      <c r="A15" s="92">
        <v>6.1</v>
      </c>
      <c r="B15" s="233" t="s">
        <v>65</v>
      </c>
      <c r="C15" s="234"/>
      <c r="D15" s="91" t="s">
        <v>66</v>
      </c>
      <c r="E15" s="68">
        <v>0</v>
      </c>
      <c r="F15" s="25">
        <v>4</v>
      </c>
      <c r="G15" s="68">
        <v>0</v>
      </c>
      <c r="H15" s="69" t="s">
        <v>261</v>
      </c>
      <c r="I15" s="68">
        <v>0</v>
      </c>
      <c r="J15" s="69">
        <v>4</v>
      </c>
      <c r="K15" s="70"/>
    </row>
    <row r="16" spans="1:11" ht="30" customHeight="1" x14ac:dyDescent="0.25">
      <c r="A16" s="92">
        <v>6.2</v>
      </c>
      <c r="B16" s="233" t="s">
        <v>68</v>
      </c>
      <c r="C16" s="234"/>
      <c r="D16" s="91" t="s">
        <v>69</v>
      </c>
      <c r="E16" s="68">
        <v>0</v>
      </c>
      <c r="F16" s="25">
        <v>5</v>
      </c>
      <c r="G16" s="68">
        <v>0</v>
      </c>
      <c r="H16" s="69" t="s">
        <v>261</v>
      </c>
      <c r="I16" s="68">
        <v>0</v>
      </c>
      <c r="J16" s="69">
        <v>5</v>
      </c>
      <c r="K16" s="70"/>
    </row>
    <row r="17" spans="1:12" ht="30" customHeight="1" x14ac:dyDescent="0.25">
      <c r="A17" s="92">
        <v>7.1</v>
      </c>
      <c r="B17" s="233" t="s">
        <v>70</v>
      </c>
      <c r="C17" s="234"/>
      <c r="D17" s="91" t="s">
        <v>71</v>
      </c>
      <c r="E17" s="68">
        <v>0</v>
      </c>
      <c r="F17" s="25">
        <v>4</v>
      </c>
      <c r="G17" s="68">
        <v>0</v>
      </c>
      <c r="H17" s="69" t="s">
        <v>261</v>
      </c>
      <c r="I17" s="68">
        <v>0</v>
      </c>
      <c r="J17" s="69">
        <v>4</v>
      </c>
      <c r="K17" s="70"/>
    </row>
    <row r="18" spans="1:12" ht="30" customHeight="1" x14ac:dyDescent="0.25">
      <c r="A18" s="92">
        <v>8.1</v>
      </c>
      <c r="B18" s="233" t="s">
        <v>73</v>
      </c>
      <c r="C18" s="234"/>
      <c r="D18" s="91" t="s">
        <v>74</v>
      </c>
      <c r="E18" s="68">
        <v>0</v>
      </c>
      <c r="F18" s="25">
        <v>4</v>
      </c>
      <c r="G18" s="68">
        <v>0</v>
      </c>
      <c r="H18" s="69" t="s">
        <v>261</v>
      </c>
      <c r="I18" s="68">
        <v>0</v>
      </c>
      <c r="J18" s="69">
        <v>4</v>
      </c>
      <c r="K18" s="70"/>
    </row>
    <row r="19" spans="1:12" ht="30" customHeight="1" x14ac:dyDescent="0.25">
      <c r="A19" s="92">
        <v>8.1999999999999993</v>
      </c>
      <c r="B19" s="233" t="s">
        <v>76</v>
      </c>
      <c r="C19" s="234"/>
      <c r="D19" s="91" t="s">
        <v>77</v>
      </c>
      <c r="E19" s="68">
        <v>0</v>
      </c>
      <c r="F19" s="25">
        <v>4</v>
      </c>
      <c r="G19" s="68">
        <v>0</v>
      </c>
      <c r="H19" s="69" t="s">
        <v>261</v>
      </c>
      <c r="I19" s="68">
        <v>0</v>
      </c>
      <c r="J19" s="69">
        <v>4</v>
      </c>
      <c r="K19" s="70"/>
    </row>
    <row r="20" spans="1:12" ht="30" customHeight="1" x14ac:dyDescent="0.25">
      <c r="A20" s="92">
        <v>8.3000000000000007</v>
      </c>
      <c r="B20" s="233" t="s">
        <v>78</v>
      </c>
      <c r="C20" s="234"/>
      <c r="D20" s="91" t="s">
        <v>79</v>
      </c>
      <c r="E20" s="68">
        <v>0</v>
      </c>
      <c r="F20" s="25">
        <v>5</v>
      </c>
      <c r="G20" s="68">
        <v>0</v>
      </c>
      <c r="H20" s="69" t="s">
        <v>261</v>
      </c>
      <c r="I20" s="68">
        <v>0</v>
      </c>
      <c r="J20" s="69">
        <v>5</v>
      </c>
      <c r="K20" s="70"/>
    </row>
    <row r="21" spans="1:12" ht="30" customHeight="1" x14ac:dyDescent="0.25">
      <c r="A21" s="92">
        <v>9.1</v>
      </c>
      <c r="B21" s="233" t="s">
        <v>80</v>
      </c>
      <c r="C21" s="234"/>
      <c r="D21" s="91" t="s">
        <v>81</v>
      </c>
      <c r="E21" s="68">
        <v>0</v>
      </c>
      <c r="F21" s="25">
        <v>4</v>
      </c>
      <c r="G21" s="68">
        <v>0</v>
      </c>
      <c r="H21" s="69" t="s">
        <v>261</v>
      </c>
      <c r="I21" s="68">
        <v>0</v>
      </c>
      <c r="J21" s="69">
        <v>4</v>
      </c>
      <c r="K21" s="70"/>
    </row>
    <row r="22" spans="1:12" ht="30" customHeight="1" x14ac:dyDescent="0.25">
      <c r="A22" s="92">
        <v>9.1999999999999993</v>
      </c>
      <c r="B22" s="233" t="s">
        <v>83</v>
      </c>
      <c r="C22" s="234"/>
      <c r="D22" s="91" t="s">
        <v>84</v>
      </c>
      <c r="E22" s="68">
        <v>0</v>
      </c>
      <c r="F22" s="25">
        <v>4</v>
      </c>
      <c r="G22" s="68">
        <v>0</v>
      </c>
      <c r="H22" s="69" t="s">
        <v>261</v>
      </c>
      <c r="I22" s="68">
        <v>0</v>
      </c>
      <c r="J22" s="69">
        <v>4</v>
      </c>
      <c r="K22" s="70"/>
    </row>
    <row r="23" spans="1:12" ht="30" customHeight="1" x14ac:dyDescent="0.25">
      <c r="A23" s="92">
        <v>9.3000000000000007</v>
      </c>
      <c r="B23" s="233" t="s">
        <v>85</v>
      </c>
      <c r="C23" s="234"/>
      <c r="D23" s="91" t="s">
        <v>86</v>
      </c>
      <c r="E23" s="68">
        <v>0</v>
      </c>
      <c r="F23" s="25">
        <v>4</v>
      </c>
      <c r="G23" s="68">
        <v>0</v>
      </c>
      <c r="H23" s="69" t="s">
        <v>261</v>
      </c>
      <c r="I23" s="68">
        <v>0</v>
      </c>
      <c r="J23" s="69">
        <v>5</v>
      </c>
      <c r="K23" s="70"/>
    </row>
    <row r="24" spans="1:12" ht="30" customHeight="1" x14ac:dyDescent="0.25">
      <c r="A24" s="92">
        <v>10.1</v>
      </c>
      <c r="B24" s="233" t="s">
        <v>87</v>
      </c>
      <c r="C24" s="234"/>
      <c r="D24" s="91" t="s">
        <v>88</v>
      </c>
      <c r="E24" s="68">
        <v>0</v>
      </c>
      <c r="F24" s="25">
        <v>4</v>
      </c>
      <c r="G24" s="68">
        <v>0</v>
      </c>
      <c r="H24" s="69" t="s">
        <v>261</v>
      </c>
      <c r="I24" s="68">
        <v>0</v>
      </c>
      <c r="J24" s="69">
        <v>4</v>
      </c>
      <c r="K24" s="70"/>
    </row>
    <row r="25" spans="1:12" ht="30" customHeight="1" x14ac:dyDescent="0.25">
      <c r="A25" s="92">
        <v>10.199999999999999</v>
      </c>
      <c r="B25" s="233" t="s">
        <v>90</v>
      </c>
      <c r="C25" s="234"/>
      <c r="D25" s="91" t="s">
        <v>91</v>
      </c>
      <c r="E25" s="68">
        <v>0</v>
      </c>
      <c r="F25" s="25">
        <v>5</v>
      </c>
      <c r="G25" s="68">
        <v>0</v>
      </c>
      <c r="H25" s="69" t="s">
        <v>261</v>
      </c>
      <c r="I25" s="68">
        <v>0</v>
      </c>
      <c r="J25" s="69">
        <v>5</v>
      </c>
      <c r="K25" s="70"/>
    </row>
    <row r="26" spans="1:12" x14ac:dyDescent="0.25">
      <c r="A26" s="15"/>
      <c r="B26" s="15"/>
      <c r="C26" s="15"/>
      <c r="D26" s="15"/>
      <c r="E26" s="15"/>
      <c r="F26" s="15"/>
      <c r="G26" s="15"/>
      <c r="H26" s="15"/>
      <c r="I26" s="15"/>
      <c r="J26" s="15"/>
      <c r="K26" s="15"/>
      <c r="L26" s="15"/>
    </row>
  </sheetData>
  <sheetProtection algorithmName="SHA-512" hashValue="GE1KCoLsx3Wl8EoEuQtSsDkjueh+YmvIR53zMcepcaM7k3Ov6HEys+8XrMdeP2IUMGifdYUj/CaiP61QbLyl3w==" saltValue="ah4wJ4gWRYMMS2Cz+obwhA==" spinCount="100000" sheet="1" objects="1" scenarios="1" formatCells="0" formatColumns="0" formatRows="0" sort="0" autoFilter="0"/>
  <autoFilter ref="A2:K25" xr:uid="{72594B8A-ADB5-4DB7-9859-F790C450782C}">
    <filterColumn colId="1" showButton="0"/>
    <filterColumn colId="4" showButton="0"/>
  </autoFilter>
  <mergeCells count="29">
    <mergeCell ref="B24:C24"/>
    <mergeCell ref="B25:C25"/>
    <mergeCell ref="B19:C19"/>
    <mergeCell ref="B20:C20"/>
    <mergeCell ref="B21:C21"/>
    <mergeCell ref="B22:C22"/>
    <mergeCell ref="B23:C23"/>
    <mergeCell ref="B14:C14"/>
    <mergeCell ref="B15:C15"/>
    <mergeCell ref="B16:C16"/>
    <mergeCell ref="B17:C17"/>
    <mergeCell ref="B18:C18"/>
    <mergeCell ref="B9:C9"/>
    <mergeCell ref="B10:C10"/>
    <mergeCell ref="B11:C11"/>
    <mergeCell ref="B12:C12"/>
    <mergeCell ref="B13:C13"/>
    <mergeCell ref="B4:C4"/>
    <mergeCell ref="B5:C5"/>
    <mergeCell ref="B6:C6"/>
    <mergeCell ref="B7:C7"/>
    <mergeCell ref="B8:C8"/>
    <mergeCell ref="A1:K1"/>
    <mergeCell ref="A2:A3"/>
    <mergeCell ref="B2:C3"/>
    <mergeCell ref="D2:D3"/>
    <mergeCell ref="E2:F2"/>
    <mergeCell ref="G2:H2"/>
    <mergeCell ref="I2:J2"/>
  </mergeCells>
  <conditionalFormatting sqref="E4:E25">
    <cfRule type="expression" dxfId="5" priority="19">
      <formula>#REF!="NO"</formula>
    </cfRule>
  </conditionalFormatting>
  <conditionalFormatting sqref="F5:F6 H5:H6 J5:J6">
    <cfRule type="expression" dxfId="4" priority="18">
      <formula>#REF!="NO"</formula>
    </cfRule>
  </conditionalFormatting>
  <conditionalFormatting sqref="F7:F15 H7:H15 J7:J15">
    <cfRule type="expression" dxfId="3" priority="9">
      <formula>#REF!="NO"</formula>
    </cfRule>
  </conditionalFormatting>
  <conditionalFormatting sqref="F16:F25 H16:H25 J16:J25">
    <cfRule type="expression" dxfId="2" priority="3">
      <formula>#REF!="NO"</formula>
    </cfRule>
  </conditionalFormatting>
  <conditionalFormatting sqref="G4:G25">
    <cfRule type="expression" dxfId="1" priority="2">
      <formula>#REF!="NO"</formula>
    </cfRule>
  </conditionalFormatting>
  <conditionalFormatting sqref="I4:I25">
    <cfRule type="expression" dxfId="0" priority="1">
      <formula>#REF!="NO"</formula>
    </cfRule>
  </conditionalFormatting>
  <printOptions horizontalCentered="1"/>
  <pageMargins left="0.70866141732283472" right="0.70866141732283472" top="0.74803149606299213" bottom="0.74803149606299213" header="0.31496062992125984" footer="0.31496062992125984"/>
  <pageSetup paperSize="9" scale="52" fitToHeight="0" orientation="landscape" r:id="rId1"/>
  <headerFooter>
    <oddHeader>&amp;C&amp;"Calibri"&amp;12&amp;KFF0000 OFFICIAL&amp;1#_x000D_</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CCC8C-1849-478E-9B16-7A403E2C8B81}">
  <sheetPr codeName="Sheet9">
    <tabColor rgb="FF959518"/>
  </sheetPr>
  <dimension ref="A1:P67"/>
  <sheetViews>
    <sheetView zoomScale="85" zoomScaleNormal="85" workbookViewId="0">
      <pane ySplit="1" topLeftCell="A61" activePane="bottomLeft" state="frozen"/>
      <selection pane="bottomLeft" activeCell="E75" sqref="E75"/>
    </sheetView>
  </sheetViews>
  <sheetFormatPr defaultColWidth="9.140625" defaultRowHeight="15" x14ac:dyDescent="0.25"/>
  <cols>
    <col min="1" max="1" width="15.140625" style="12" customWidth="1"/>
    <col min="2" max="2" width="14.85546875" style="12" customWidth="1"/>
    <col min="3" max="3" width="7.7109375" style="12" customWidth="1"/>
    <col min="4" max="4" width="44" style="12" customWidth="1"/>
    <col min="5" max="5" width="35.7109375" style="12" customWidth="1"/>
    <col min="6" max="6" width="11.42578125" style="12" customWidth="1"/>
    <col min="7" max="7" width="12.85546875" style="12" customWidth="1"/>
    <col min="8" max="8" width="13" style="12" customWidth="1"/>
    <col min="9" max="9" width="12.85546875" style="12" customWidth="1"/>
    <col min="10" max="10" width="13.28515625" style="12" customWidth="1"/>
    <col min="11" max="11" width="12.85546875" style="12" hidden="1" customWidth="1"/>
    <col min="12" max="14" width="14.7109375" style="12" hidden="1" customWidth="1"/>
    <col min="15" max="15" width="80.7109375" style="12" customWidth="1"/>
    <col min="16" max="20" width="9.140625" style="12" customWidth="1"/>
    <col min="21" max="16384" width="9.140625" style="12"/>
  </cols>
  <sheetData>
    <row r="1" spans="1:15" ht="60" x14ac:dyDescent="0.25">
      <c r="A1" s="88" t="s">
        <v>99</v>
      </c>
      <c r="B1" s="88" t="s">
        <v>1</v>
      </c>
      <c r="C1" s="88" t="s">
        <v>30</v>
      </c>
      <c r="D1" s="88" t="s">
        <v>31</v>
      </c>
      <c r="E1" s="88" t="s">
        <v>32</v>
      </c>
      <c r="F1" s="88" t="s">
        <v>34</v>
      </c>
      <c r="G1" s="88" t="s">
        <v>116</v>
      </c>
      <c r="H1" s="88" t="s">
        <v>36</v>
      </c>
      <c r="I1" s="88" t="s">
        <v>117</v>
      </c>
      <c r="J1" s="88" t="s">
        <v>36</v>
      </c>
      <c r="K1" s="88" t="s">
        <v>118</v>
      </c>
      <c r="L1" s="88" t="s">
        <v>36</v>
      </c>
      <c r="M1" s="88" t="s">
        <v>119</v>
      </c>
      <c r="N1" s="88" t="s">
        <v>36</v>
      </c>
      <c r="O1" s="88" t="s">
        <v>35</v>
      </c>
    </row>
    <row r="2" spans="1:15" ht="30" customHeight="1" x14ac:dyDescent="0.25">
      <c r="A2" s="36" t="s">
        <v>130</v>
      </c>
      <c r="B2" s="82" t="s">
        <v>27</v>
      </c>
      <c r="C2" s="71">
        <v>1.1000000000000001</v>
      </c>
      <c r="D2" s="71" t="s">
        <v>37</v>
      </c>
      <c r="E2" s="82" t="s">
        <v>38</v>
      </c>
      <c r="F2" s="72" t="s">
        <v>40</v>
      </c>
      <c r="G2" s="73">
        <v>0</v>
      </c>
      <c r="H2" s="74">
        <v>2</v>
      </c>
      <c r="I2" s="68">
        <v>0</v>
      </c>
      <c r="J2" s="75">
        <v>2</v>
      </c>
      <c r="K2" s="77"/>
      <c r="L2" s="78"/>
      <c r="M2" s="77"/>
      <c r="N2" s="78"/>
      <c r="O2" s="76"/>
    </row>
    <row r="3" spans="1:15" ht="30" customHeight="1" x14ac:dyDescent="0.25">
      <c r="A3" s="36" t="s">
        <v>130</v>
      </c>
      <c r="B3" s="82" t="s">
        <v>27</v>
      </c>
      <c r="C3" s="22">
        <v>2.1</v>
      </c>
      <c r="D3" s="71" t="s">
        <v>41</v>
      </c>
      <c r="E3" s="82" t="s">
        <v>42</v>
      </c>
      <c r="F3" s="6" t="s">
        <v>40</v>
      </c>
      <c r="G3" s="13">
        <v>0</v>
      </c>
      <c r="H3" s="14">
        <v>4</v>
      </c>
      <c r="I3" s="23">
        <v>0</v>
      </c>
      <c r="J3" s="24">
        <v>4</v>
      </c>
      <c r="K3" s="79"/>
      <c r="L3" s="80"/>
      <c r="M3" s="79"/>
      <c r="N3" s="80"/>
      <c r="O3" s="26"/>
    </row>
    <row r="4" spans="1:15" ht="30" customHeight="1" x14ac:dyDescent="0.25">
      <c r="A4" s="36" t="s">
        <v>130</v>
      </c>
      <c r="B4" s="82" t="s">
        <v>27</v>
      </c>
      <c r="C4" s="22">
        <v>2.2000000000000002</v>
      </c>
      <c r="D4" s="71" t="s">
        <v>44</v>
      </c>
      <c r="E4" s="82" t="s">
        <v>45</v>
      </c>
      <c r="F4" s="6" t="s">
        <v>40</v>
      </c>
      <c r="G4" s="13">
        <v>0</v>
      </c>
      <c r="H4" s="14">
        <v>5</v>
      </c>
      <c r="I4" s="23">
        <v>0</v>
      </c>
      <c r="J4" s="24">
        <v>5</v>
      </c>
      <c r="K4" s="79"/>
      <c r="L4" s="80"/>
      <c r="M4" s="79"/>
      <c r="N4" s="80"/>
      <c r="O4" s="26"/>
    </row>
    <row r="5" spans="1:15" ht="30" customHeight="1" x14ac:dyDescent="0.25">
      <c r="A5" s="36" t="s">
        <v>130</v>
      </c>
      <c r="B5" s="82" t="s">
        <v>27</v>
      </c>
      <c r="C5" s="22">
        <v>3.1</v>
      </c>
      <c r="D5" s="71" t="s">
        <v>46</v>
      </c>
      <c r="E5" s="82" t="s">
        <v>47</v>
      </c>
      <c r="F5" s="6" t="s">
        <v>40</v>
      </c>
      <c r="G5" s="13">
        <v>0</v>
      </c>
      <c r="H5" s="14">
        <v>4</v>
      </c>
      <c r="I5" s="23">
        <v>0</v>
      </c>
      <c r="J5" s="24">
        <v>4</v>
      </c>
      <c r="K5" s="79"/>
      <c r="L5" s="80"/>
      <c r="M5" s="79"/>
      <c r="N5" s="80"/>
      <c r="O5" s="26"/>
    </row>
    <row r="6" spans="1:15" ht="30" customHeight="1" x14ac:dyDescent="0.25">
      <c r="A6" s="36" t="s">
        <v>130</v>
      </c>
      <c r="B6" s="82" t="s">
        <v>27</v>
      </c>
      <c r="C6" s="22">
        <v>3.2</v>
      </c>
      <c r="D6" s="71" t="s">
        <v>49</v>
      </c>
      <c r="E6" s="82" t="s">
        <v>50</v>
      </c>
      <c r="F6" s="6" t="s">
        <v>40</v>
      </c>
      <c r="G6" s="13">
        <v>0</v>
      </c>
      <c r="H6" s="14">
        <v>4</v>
      </c>
      <c r="I6" s="23">
        <v>0</v>
      </c>
      <c r="J6" s="24">
        <v>4</v>
      </c>
      <c r="K6" s="79"/>
      <c r="L6" s="80"/>
      <c r="M6" s="79"/>
      <c r="N6" s="80"/>
      <c r="O6" s="26"/>
    </row>
    <row r="7" spans="1:15" ht="30" customHeight="1" x14ac:dyDescent="0.25">
      <c r="A7" s="36" t="s">
        <v>130</v>
      </c>
      <c r="B7" s="82" t="s">
        <v>27</v>
      </c>
      <c r="C7" s="22">
        <v>3.3</v>
      </c>
      <c r="D7" s="71" t="s">
        <v>51</v>
      </c>
      <c r="E7" s="82" t="s">
        <v>52</v>
      </c>
      <c r="F7" s="6" t="s">
        <v>40</v>
      </c>
      <c r="G7" s="13">
        <v>0</v>
      </c>
      <c r="H7" s="14">
        <v>5</v>
      </c>
      <c r="I7" s="23">
        <v>0</v>
      </c>
      <c r="J7" s="24">
        <v>5</v>
      </c>
      <c r="K7" s="79"/>
      <c r="L7" s="80"/>
      <c r="M7" s="79"/>
      <c r="N7" s="80"/>
      <c r="O7" s="26"/>
    </row>
    <row r="8" spans="1:15" ht="30" customHeight="1" x14ac:dyDescent="0.25">
      <c r="A8" s="36" t="s">
        <v>130</v>
      </c>
      <c r="B8" s="82" t="s">
        <v>27</v>
      </c>
      <c r="C8" s="22">
        <v>4.0999999999999996</v>
      </c>
      <c r="D8" s="71" t="s">
        <v>53</v>
      </c>
      <c r="E8" s="82" t="s">
        <v>54</v>
      </c>
      <c r="F8" s="6" t="s">
        <v>40</v>
      </c>
      <c r="G8" s="13">
        <v>0</v>
      </c>
      <c r="H8" s="14">
        <v>4</v>
      </c>
      <c r="I8" s="23">
        <v>0</v>
      </c>
      <c r="J8" s="24">
        <v>4</v>
      </c>
      <c r="K8" s="79"/>
      <c r="L8" s="80"/>
      <c r="M8" s="79"/>
      <c r="N8" s="80"/>
      <c r="O8" s="26"/>
    </row>
    <row r="9" spans="1:15" ht="30" customHeight="1" x14ac:dyDescent="0.25">
      <c r="A9" s="36" t="s">
        <v>130</v>
      </c>
      <c r="B9" s="82" t="s">
        <v>27</v>
      </c>
      <c r="C9" s="22">
        <v>4.2</v>
      </c>
      <c r="D9" s="71" t="s">
        <v>56</v>
      </c>
      <c r="E9" s="82" t="s">
        <v>57</v>
      </c>
      <c r="F9" s="6" t="s">
        <v>40</v>
      </c>
      <c r="G9" s="13">
        <v>0</v>
      </c>
      <c r="H9" s="14">
        <v>5</v>
      </c>
      <c r="I9" s="23">
        <v>0</v>
      </c>
      <c r="J9" s="24">
        <v>5</v>
      </c>
      <c r="K9" s="79"/>
      <c r="L9" s="80"/>
      <c r="M9" s="79"/>
      <c r="N9" s="80"/>
      <c r="O9" s="26"/>
    </row>
    <row r="10" spans="1:15" ht="30" customHeight="1" x14ac:dyDescent="0.25">
      <c r="A10" s="36" t="s">
        <v>130</v>
      </c>
      <c r="B10" s="82" t="s">
        <v>27</v>
      </c>
      <c r="C10" s="22">
        <v>5.0999999999999996</v>
      </c>
      <c r="D10" s="71" t="s">
        <v>58</v>
      </c>
      <c r="E10" s="82" t="s">
        <v>59</v>
      </c>
      <c r="F10" s="6" t="s">
        <v>40</v>
      </c>
      <c r="G10" s="13">
        <v>0</v>
      </c>
      <c r="H10" s="14">
        <v>4</v>
      </c>
      <c r="I10" s="23">
        <v>0</v>
      </c>
      <c r="J10" s="24">
        <v>4</v>
      </c>
      <c r="K10" s="79"/>
      <c r="L10" s="80"/>
      <c r="M10" s="79"/>
      <c r="N10" s="80"/>
      <c r="O10" s="26"/>
    </row>
    <row r="11" spans="1:15" ht="30" customHeight="1" x14ac:dyDescent="0.25">
      <c r="A11" s="36" t="s">
        <v>130</v>
      </c>
      <c r="B11" s="82" t="s">
        <v>27</v>
      </c>
      <c r="C11" s="22">
        <v>5.2</v>
      </c>
      <c r="D11" s="71" t="s">
        <v>61</v>
      </c>
      <c r="E11" s="82" t="s">
        <v>62</v>
      </c>
      <c r="F11" s="6" t="s">
        <v>40</v>
      </c>
      <c r="G11" s="13">
        <v>0</v>
      </c>
      <c r="H11" s="14">
        <v>4</v>
      </c>
      <c r="I11" s="23">
        <v>0</v>
      </c>
      <c r="J11" s="24">
        <v>4</v>
      </c>
      <c r="K11" s="79"/>
      <c r="L11" s="80"/>
      <c r="M11" s="79"/>
      <c r="N11" s="80"/>
      <c r="O11" s="26"/>
    </row>
    <row r="12" spans="1:15" ht="30" customHeight="1" x14ac:dyDescent="0.25">
      <c r="A12" s="36" t="s">
        <v>130</v>
      </c>
      <c r="B12" s="82" t="s">
        <v>27</v>
      </c>
      <c r="C12" s="22">
        <v>5.3</v>
      </c>
      <c r="D12" s="71" t="s">
        <v>63</v>
      </c>
      <c r="E12" s="82" t="s">
        <v>64</v>
      </c>
      <c r="F12" s="6" t="s">
        <v>40</v>
      </c>
      <c r="G12" s="13">
        <v>0</v>
      </c>
      <c r="H12" s="14">
        <v>5</v>
      </c>
      <c r="I12" s="23">
        <v>0</v>
      </c>
      <c r="J12" s="24">
        <v>5</v>
      </c>
      <c r="K12" s="79"/>
      <c r="L12" s="80"/>
      <c r="M12" s="79"/>
      <c r="N12" s="80"/>
      <c r="O12" s="26"/>
    </row>
    <row r="13" spans="1:15" ht="30" customHeight="1" x14ac:dyDescent="0.25">
      <c r="A13" s="36" t="s">
        <v>130</v>
      </c>
      <c r="B13" s="82" t="s">
        <v>27</v>
      </c>
      <c r="C13" s="22">
        <v>6.1</v>
      </c>
      <c r="D13" s="71" t="s">
        <v>65</v>
      </c>
      <c r="E13" s="82" t="s">
        <v>66</v>
      </c>
      <c r="F13" s="6" t="s">
        <v>40</v>
      </c>
      <c r="G13" s="13">
        <v>0</v>
      </c>
      <c r="H13" s="14">
        <v>4</v>
      </c>
      <c r="I13" s="23">
        <v>0</v>
      </c>
      <c r="J13" s="24">
        <v>4</v>
      </c>
      <c r="K13" s="79"/>
      <c r="L13" s="80"/>
      <c r="M13" s="79"/>
      <c r="N13" s="80"/>
      <c r="O13" s="26"/>
    </row>
    <row r="14" spans="1:15" ht="30" customHeight="1" x14ac:dyDescent="0.25">
      <c r="A14" s="36" t="s">
        <v>130</v>
      </c>
      <c r="B14" s="82" t="s">
        <v>27</v>
      </c>
      <c r="C14" s="22">
        <v>6.2</v>
      </c>
      <c r="D14" s="71" t="s">
        <v>68</v>
      </c>
      <c r="E14" s="82" t="s">
        <v>69</v>
      </c>
      <c r="F14" s="6" t="s">
        <v>40</v>
      </c>
      <c r="G14" s="13">
        <v>0</v>
      </c>
      <c r="H14" s="14">
        <v>5</v>
      </c>
      <c r="I14" s="23">
        <v>0</v>
      </c>
      <c r="J14" s="24">
        <v>5</v>
      </c>
      <c r="K14" s="79"/>
      <c r="L14" s="80"/>
      <c r="M14" s="79"/>
      <c r="N14" s="80"/>
      <c r="O14" s="26"/>
    </row>
    <row r="15" spans="1:15" ht="30" customHeight="1" x14ac:dyDescent="0.25">
      <c r="A15" s="36" t="s">
        <v>130</v>
      </c>
      <c r="B15" s="82" t="s">
        <v>27</v>
      </c>
      <c r="C15" s="22">
        <v>7.1</v>
      </c>
      <c r="D15" s="71" t="s">
        <v>70</v>
      </c>
      <c r="E15" s="82" t="s">
        <v>71</v>
      </c>
      <c r="F15" s="6" t="s">
        <v>40</v>
      </c>
      <c r="G15" s="13">
        <v>0</v>
      </c>
      <c r="H15" s="14">
        <v>4</v>
      </c>
      <c r="I15" s="23">
        <v>0</v>
      </c>
      <c r="J15" s="24">
        <v>4</v>
      </c>
      <c r="K15" s="79"/>
      <c r="L15" s="80"/>
      <c r="M15" s="79"/>
      <c r="N15" s="80"/>
      <c r="O15" s="26"/>
    </row>
    <row r="16" spans="1:15" ht="30" customHeight="1" x14ac:dyDescent="0.25">
      <c r="A16" s="36" t="s">
        <v>130</v>
      </c>
      <c r="B16" s="82" t="s">
        <v>27</v>
      </c>
      <c r="C16" s="22">
        <v>8.1</v>
      </c>
      <c r="D16" s="71" t="s">
        <v>73</v>
      </c>
      <c r="E16" s="82" t="s">
        <v>74</v>
      </c>
      <c r="F16" s="6" t="s">
        <v>40</v>
      </c>
      <c r="G16" s="13">
        <v>0</v>
      </c>
      <c r="H16" s="14">
        <v>4</v>
      </c>
      <c r="I16" s="23">
        <v>0</v>
      </c>
      <c r="J16" s="24">
        <v>4</v>
      </c>
      <c r="K16" s="79"/>
      <c r="L16" s="80"/>
      <c r="M16" s="79"/>
      <c r="N16" s="80"/>
      <c r="O16" s="26"/>
    </row>
    <row r="17" spans="1:16" ht="30" customHeight="1" x14ac:dyDescent="0.25">
      <c r="A17" s="36" t="s">
        <v>130</v>
      </c>
      <c r="B17" s="82" t="s">
        <v>27</v>
      </c>
      <c r="C17" s="22">
        <v>8.1999999999999993</v>
      </c>
      <c r="D17" s="71" t="s">
        <v>76</v>
      </c>
      <c r="E17" s="82" t="s">
        <v>77</v>
      </c>
      <c r="F17" s="6" t="s">
        <v>40</v>
      </c>
      <c r="G17" s="13">
        <v>0</v>
      </c>
      <c r="H17" s="14">
        <v>4</v>
      </c>
      <c r="I17" s="23">
        <v>0</v>
      </c>
      <c r="J17" s="24">
        <v>4</v>
      </c>
      <c r="K17" s="79"/>
      <c r="L17" s="80"/>
      <c r="M17" s="79"/>
      <c r="N17" s="80"/>
      <c r="O17" s="26"/>
    </row>
    <row r="18" spans="1:16" ht="30" customHeight="1" x14ac:dyDescent="0.25">
      <c r="A18" s="36" t="s">
        <v>130</v>
      </c>
      <c r="B18" s="82" t="s">
        <v>27</v>
      </c>
      <c r="C18" s="22">
        <v>8.3000000000000007</v>
      </c>
      <c r="D18" s="71" t="s">
        <v>78</v>
      </c>
      <c r="E18" s="82" t="s">
        <v>79</v>
      </c>
      <c r="F18" s="6" t="s">
        <v>40</v>
      </c>
      <c r="G18" s="13">
        <v>0</v>
      </c>
      <c r="H18" s="14">
        <v>5</v>
      </c>
      <c r="I18" s="23">
        <v>0</v>
      </c>
      <c r="J18" s="24">
        <v>5</v>
      </c>
      <c r="K18" s="79"/>
      <c r="L18" s="80"/>
      <c r="M18" s="79"/>
      <c r="N18" s="80"/>
      <c r="O18" s="26"/>
    </row>
    <row r="19" spans="1:16" ht="30" customHeight="1" x14ac:dyDescent="0.25">
      <c r="A19" s="36" t="s">
        <v>130</v>
      </c>
      <c r="B19" s="82" t="s">
        <v>27</v>
      </c>
      <c r="C19" s="22">
        <v>9.1</v>
      </c>
      <c r="D19" s="71" t="s">
        <v>80</v>
      </c>
      <c r="E19" s="82" t="s">
        <v>81</v>
      </c>
      <c r="F19" s="6" t="s">
        <v>40</v>
      </c>
      <c r="G19" s="13">
        <v>0</v>
      </c>
      <c r="H19" s="14">
        <v>4</v>
      </c>
      <c r="I19" s="23">
        <v>0</v>
      </c>
      <c r="J19" s="24">
        <v>4</v>
      </c>
      <c r="K19" s="79"/>
      <c r="L19" s="80"/>
      <c r="M19" s="79"/>
      <c r="N19" s="80"/>
      <c r="O19" s="26"/>
    </row>
    <row r="20" spans="1:16" ht="30" customHeight="1" x14ac:dyDescent="0.25">
      <c r="A20" s="36" t="s">
        <v>130</v>
      </c>
      <c r="B20" s="82" t="s">
        <v>27</v>
      </c>
      <c r="C20" s="22">
        <v>9.1999999999999993</v>
      </c>
      <c r="D20" s="71" t="s">
        <v>83</v>
      </c>
      <c r="E20" s="82" t="s">
        <v>84</v>
      </c>
      <c r="F20" s="6" t="s">
        <v>40</v>
      </c>
      <c r="G20" s="13">
        <v>0</v>
      </c>
      <c r="H20" s="14">
        <v>4</v>
      </c>
      <c r="I20" s="23">
        <v>0</v>
      </c>
      <c r="J20" s="24">
        <v>4</v>
      </c>
      <c r="K20" s="79"/>
      <c r="L20" s="80"/>
      <c r="M20" s="79"/>
      <c r="N20" s="80"/>
      <c r="O20" s="26"/>
    </row>
    <row r="21" spans="1:16" ht="30" customHeight="1" x14ac:dyDescent="0.25">
      <c r="A21" s="36" t="s">
        <v>130</v>
      </c>
      <c r="B21" s="82" t="s">
        <v>27</v>
      </c>
      <c r="C21" s="22">
        <v>9.3000000000000007</v>
      </c>
      <c r="D21" s="71" t="s">
        <v>85</v>
      </c>
      <c r="E21" s="82" t="s">
        <v>86</v>
      </c>
      <c r="F21" s="6" t="s">
        <v>40</v>
      </c>
      <c r="G21" s="13">
        <v>0</v>
      </c>
      <c r="H21" s="14">
        <v>4</v>
      </c>
      <c r="I21" s="23">
        <v>0</v>
      </c>
      <c r="J21" s="24">
        <v>4</v>
      </c>
      <c r="K21" s="79"/>
      <c r="L21" s="80"/>
      <c r="M21" s="79"/>
      <c r="N21" s="80"/>
      <c r="O21" s="26"/>
    </row>
    <row r="22" spans="1:16" ht="30" customHeight="1" x14ac:dyDescent="0.25">
      <c r="A22" s="36" t="s">
        <v>130</v>
      </c>
      <c r="B22" s="82" t="s">
        <v>27</v>
      </c>
      <c r="C22" s="22">
        <v>10.1</v>
      </c>
      <c r="D22" s="71" t="s">
        <v>87</v>
      </c>
      <c r="E22" s="82" t="s">
        <v>88</v>
      </c>
      <c r="F22" s="6" t="s">
        <v>40</v>
      </c>
      <c r="G22" s="13">
        <v>0</v>
      </c>
      <c r="H22" s="14">
        <v>4</v>
      </c>
      <c r="I22" s="23">
        <v>0</v>
      </c>
      <c r="J22" s="24">
        <v>4</v>
      </c>
      <c r="K22" s="79"/>
      <c r="L22" s="80"/>
      <c r="M22" s="79"/>
      <c r="N22" s="80"/>
      <c r="O22" s="26"/>
    </row>
    <row r="23" spans="1:16" ht="30" customHeight="1" x14ac:dyDescent="0.25">
      <c r="A23" s="36" t="s">
        <v>130</v>
      </c>
      <c r="B23" s="82" t="s">
        <v>27</v>
      </c>
      <c r="C23" s="22">
        <v>10.199999999999999</v>
      </c>
      <c r="D23" s="71" t="s">
        <v>90</v>
      </c>
      <c r="E23" s="82" t="s">
        <v>91</v>
      </c>
      <c r="F23" s="6" t="s">
        <v>40</v>
      </c>
      <c r="G23" s="13">
        <v>0</v>
      </c>
      <c r="H23" s="14">
        <v>5</v>
      </c>
      <c r="I23" s="23">
        <v>0</v>
      </c>
      <c r="J23" s="24">
        <v>5</v>
      </c>
      <c r="K23" s="79"/>
      <c r="L23" s="80"/>
      <c r="M23" s="79"/>
      <c r="N23" s="80"/>
      <c r="O23" s="26"/>
    </row>
    <row r="24" spans="1:16" ht="30" customHeight="1" x14ac:dyDescent="0.25">
      <c r="A24" s="39" t="s">
        <v>146</v>
      </c>
      <c r="B24" s="82" t="s">
        <v>27</v>
      </c>
      <c r="C24" s="71">
        <v>1.1000000000000001</v>
      </c>
      <c r="D24" s="71" t="s">
        <v>37</v>
      </c>
      <c r="E24" s="82" t="s">
        <v>38</v>
      </c>
      <c r="F24" s="72" t="s">
        <v>40</v>
      </c>
      <c r="G24" s="73">
        <v>0</v>
      </c>
      <c r="H24" s="74" t="s">
        <v>260</v>
      </c>
      <c r="I24" s="77"/>
      <c r="J24" s="78"/>
      <c r="K24" s="77"/>
      <c r="L24" s="78"/>
      <c r="M24" s="77"/>
      <c r="N24" s="78"/>
      <c r="O24" s="76"/>
      <c r="P24" s="15"/>
    </row>
    <row r="25" spans="1:16" ht="30" customHeight="1" x14ac:dyDescent="0.25">
      <c r="A25" s="39" t="s">
        <v>146</v>
      </c>
      <c r="B25" s="82" t="s">
        <v>27</v>
      </c>
      <c r="C25" s="22">
        <v>2.1</v>
      </c>
      <c r="D25" s="71" t="s">
        <v>41</v>
      </c>
      <c r="E25" s="82" t="s">
        <v>42</v>
      </c>
      <c r="F25" s="6" t="s">
        <v>40</v>
      </c>
      <c r="G25" s="13">
        <v>0</v>
      </c>
      <c r="H25" s="14" t="s">
        <v>288</v>
      </c>
      <c r="I25" s="77"/>
      <c r="J25" s="78"/>
      <c r="K25" s="79"/>
      <c r="L25" s="80"/>
      <c r="M25" s="79"/>
      <c r="N25" s="80"/>
      <c r="O25" s="26"/>
    </row>
    <row r="26" spans="1:16" ht="30" customHeight="1" x14ac:dyDescent="0.25">
      <c r="A26" s="39" t="s">
        <v>146</v>
      </c>
      <c r="B26" s="82" t="s">
        <v>27</v>
      </c>
      <c r="C26" s="22">
        <v>2.2000000000000002</v>
      </c>
      <c r="D26" s="71" t="s">
        <v>44</v>
      </c>
      <c r="E26" s="82" t="s">
        <v>45</v>
      </c>
      <c r="F26" s="6" t="s">
        <v>40</v>
      </c>
      <c r="G26" s="13">
        <v>0</v>
      </c>
      <c r="H26" s="14" t="s">
        <v>288</v>
      </c>
      <c r="I26" s="77"/>
      <c r="J26" s="78"/>
      <c r="K26" s="79"/>
      <c r="L26" s="80"/>
      <c r="M26" s="79"/>
      <c r="N26" s="80"/>
      <c r="O26" s="26"/>
    </row>
    <row r="27" spans="1:16" ht="30" customHeight="1" x14ac:dyDescent="0.25">
      <c r="A27" s="39" t="s">
        <v>146</v>
      </c>
      <c r="B27" s="82" t="s">
        <v>27</v>
      </c>
      <c r="C27" s="22">
        <v>3.1</v>
      </c>
      <c r="D27" s="71" t="s">
        <v>46</v>
      </c>
      <c r="E27" s="82" t="s">
        <v>47</v>
      </c>
      <c r="F27" s="6" t="s">
        <v>40</v>
      </c>
      <c r="G27" s="13">
        <v>0</v>
      </c>
      <c r="H27" s="14" t="s">
        <v>260</v>
      </c>
      <c r="I27" s="77"/>
      <c r="J27" s="78"/>
      <c r="K27" s="79"/>
      <c r="L27" s="80"/>
      <c r="M27" s="79"/>
      <c r="N27" s="80"/>
      <c r="O27" s="26"/>
    </row>
    <row r="28" spans="1:16" ht="30" customHeight="1" x14ac:dyDescent="0.25">
      <c r="A28" s="39" t="s">
        <v>146</v>
      </c>
      <c r="B28" s="82" t="s">
        <v>27</v>
      </c>
      <c r="C28" s="22">
        <v>3.2</v>
      </c>
      <c r="D28" s="71" t="s">
        <v>49</v>
      </c>
      <c r="E28" s="82" t="s">
        <v>50</v>
      </c>
      <c r="F28" s="6" t="s">
        <v>40</v>
      </c>
      <c r="G28" s="13">
        <v>0</v>
      </c>
      <c r="H28" s="14" t="s">
        <v>289</v>
      </c>
      <c r="I28" s="77"/>
      <c r="J28" s="78"/>
      <c r="K28" s="79"/>
      <c r="L28" s="80"/>
      <c r="M28" s="79"/>
      <c r="N28" s="80"/>
      <c r="O28" s="26"/>
    </row>
    <row r="29" spans="1:16" ht="30" customHeight="1" x14ac:dyDescent="0.25">
      <c r="A29" s="39" t="s">
        <v>146</v>
      </c>
      <c r="B29" s="82" t="s">
        <v>27</v>
      </c>
      <c r="C29" s="22">
        <v>3.3</v>
      </c>
      <c r="D29" s="71" t="s">
        <v>51</v>
      </c>
      <c r="E29" s="82" t="s">
        <v>52</v>
      </c>
      <c r="F29" s="6" t="s">
        <v>40</v>
      </c>
      <c r="G29" s="13">
        <v>0</v>
      </c>
      <c r="H29" s="14" t="s">
        <v>288</v>
      </c>
      <c r="I29" s="77"/>
      <c r="J29" s="78"/>
      <c r="K29" s="79"/>
      <c r="L29" s="80"/>
      <c r="M29" s="79"/>
      <c r="N29" s="80"/>
      <c r="O29" s="26"/>
    </row>
    <row r="30" spans="1:16" ht="30" customHeight="1" x14ac:dyDescent="0.25">
      <c r="A30" s="39" t="s">
        <v>146</v>
      </c>
      <c r="B30" s="82" t="s">
        <v>27</v>
      </c>
      <c r="C30" s="22">
        <v>4.0999999999999996</v>
      </c>
      <c r="D30" s="71" t="s">
        <v>53</v>
      </c>
      <c r="E30" s="82" t="s">
        <v>54</v>
      </c>
      <c r="F30" s="6" t="s">
        <v>40</v>
      </c>
      <c r="G30" s="13">
        <v>0</v>
      </c>
      <c r="H30" s="14" t="s">
        <v>289</v>
      </c>
      <c r="I30" s="77"/>
      <c r="J30" s="78"/>
      <c r="K30" s="79"/>
      <c r="L30" s="80"/>
      <c r="M30" s="79"/>
      <c r="N30" s="80"/>
      <c r="O30" s="26"/>
    </row>
    <row r="31" spans="1:16" ht="30" customHeight="1" x14ac:dyDescent="0.25">
      <c r="A31" s="39" t="s">
        <v>146</v>
      </c>
      <c r="B31" s="82" t="s">
        <v>27</v>
      </c>
      <c r="C31" s="22">
        <v>4.2</v>
      </c>
      <c r="D31" s="71" t="s">
        <v>56</v>
      </c>
      <c r="E31" s="82" t="s">
        <v>57</v>
      </c>
      <c r="F31" s="6" t="s">
        <v>40</v>
      </c>
      <c r="G31" s="13">
        <v>0</v>
      </c>
      <c r="H31" s="14" t="s">
        <v>289</v>
      </c>
      <c r="I31" s="77"/>
      <c r="J31" s="78"/>
      <c r="K31" s="79"/>
      <c r="L31" s="80"/>
      <c r="M31" s="79"/>
      <c r="N31" s="80"/>
      <c r="O31" s="26"/>
    </row>
    <row r="32" spans="1:16" ht="30" customHeight="1" x14ac:dyDescent="0.25">
      <c r="A32" s="39" t="s">
        <v>146</v>
      </c>
      <c r="B32" s="82" t="s">
        <v>27</v>
      </c>
      <c r="C32" s="22">
        <v>5.0999999999999996</v>
      </c>
      <c r="D32" s="71" t="s">
        <v>58</v>
      </c>
      <c r="E32" s="82" t="s">
        <v>59</v>
      </c>
      <c r="F32" s="6" t="s">
        <v>40</v>
      </c>
      <c r="G32" s="13">
        <v>0</v>
      </c>
      <c r="H32" s="14" t="s">
        <v>288</v>
      </c>
      <c r="I32" s="77"/>
      <c r="J32" s="78"/>
      <c r="K32" s="79"/>
      <c r="L32" s="80"/>
      <c r="M32" s="79"/>
      <c r="N32" s="80"/>
      <c r="O32" s="26"/>
    </row>
    <row r="33" spans="1:15" ht="30" customHeight="1" x14ac:dyDescent="0.25">
      <c r="A33" s="39" t="s">
        <v>146</v>
      </c>
      <c r="B33" s="82" t="s">
        <v>27</v>
      </c>
      <c r="C33" s="22">
        <v>5.2</v>
      </c>
      <c r="D33" s="71" t="s">
        <v>61</v>
      </c>
      <c r="E33" s="82" t="s">
        <v>62</v>
      </c>
      <c r="F33" s="6" t="s">
        <v>40</v>
      </c>
      <c r="G33" s="13">
        <v>0</v>
      </c>
      <c r="H33" s="14" t="s">
        <v>288</v>
      </c>
      <c r="I33" s="77"/>
      <c r="J33" s="78"/>
      <c r="K33" s="79"/>
      <c r="L33" s="80"/>
      <c r="M33" s="79"/>
      <c r="N33" s="80"/>
      <c r="O33" s="26"/>
    </row>
    <row r="34" spans="1:15" ht="30" customHeight="1" x14ac:dyDescent="0.25">
      <c r="A34" s="39" t="s">
        <v>146</v>
      </c>
      <c r="B34" s="82" t="s">
        <v>27</v>
      </c>
      <c r="C34" s="22">
        <v>5.3</v>
      </c>
      <c r="D34" s="71" t="s">
        <v>63</v>
      </c>
      <c r="E34" s="82" t="s">
        <v>64</v>
      </c>
      <c r="F34" s="6" t="s">
        <v>40</v>
      </c>
      <c r="G34" s="13">
        <v>0</v>
      </c>
      <c r="H34" s="14" t="s">
        <v>288</v>
      </c>
      <c r="I34" s="77"/>
      <c r="J34" s="78"/>
      <c r="K34" s="79"/>
      <c r="L34" s="80"/>
      <c r="M34" s="79"/>
      <c r="N34" s="80"/>
      <c r="O34" s="26"/>
    </row>
    <row r="35" spans="1:15" ht="30" customHeight="1" x14ac:dyDescent="0.25">
      <c r="A35" s="39" t="s">
        <v>146</v>
      </c>
      <c r="B35" s="82" t="s">
        <v>27</v>
      </c>
      <c r="C35" s="22">
        <v>6.1</v>
      </c>
      <c r="D35" s="71" t="s">
        <v>65</v>
      </c>
      <c r="E35" s="82" t="s">
        <v>66</v>
      </c>
      <c r="F35" s="6" t="s">
        <v>40</v>
      </c>
      <c r="G35" s="13">
        <v>0</v>
      </c>
      <c r="H35" s="14" t="s">
        <v>260</v>
      </c>
      <c r="I35" s="77"/>
      <c r="J35" s="78"/>
      <c r="K35" s="79"/>
      <c r="L35" s="80"/>
      <c r="M35" s="79"/>
      <c r="N35" s="80"/>
      <c r="O35" s="26"/>
    </row>
    <row r="36" spans="1:15" ht="30" customHeight="1" x14ac:dyDescent="0.25">
      <c r="A36" s="39" t="s">
        <v>146</v>
      </c>
      <c r="B36" s="82" t="s">
        <v>27</v>
      </c>
      <c r="C36" s="22">
        <v>6.2</v>
      </c>
      <c r="D36" s="71" t="s">
        <v>68</v>
      </c>
      <c r="E36" s="82" t="s">
        <v>69</v>
      </c>
      <c r="F36" s="6" t="s">
        <v>40</v>
      </c>
      <c r="G36" s="13">
        <v>0</v>
      </c>
      <c r="H36" s="14" t="s">
        <v>289</v>
      </c>
      <c r="I36" s="77"/>
      <c r="J36" s="78"/>
      <c r="K36" s="79"/>
      <c r="L36" s="80"/>
      <c r="M36" s="79"/>
      <c r="N36" s="80"/>
      <c r="O36" s="26"/>
    </row>
    <row r="37" spans="1:15" ht="30" customHeight="1" x14ac:dyDescent="0.25">
      <c r="A37" s="39" t="s">
        <v>146</v>
      </c>
      <c r="B37" s="82" t="s">
        <v>27</v>
      </c>
      <c r="C37" s="22">
        <v>7.1</v>
      </c>
      <c r="D37" s="71" t="s">
        <v>70</v>
      </c>
      <c r="E37" s="82" t="s">
        <v>71</v>
      </c>
      <c r="F37" s="6" t="s">
        <v>40</v>
      </c>
      <c r="G37" s="13">
        <v>0</v>
      </c>
      <c r="H37" s="14" t="s">
        <v>260</v>
      </c>
      <c r="I37" s="77"/>
      <c r="J37" s="78"/>
      <c r="K37" s="79"/>
      <c r="L37" s="80"/>
      <c r="M37" s="79"/>
      <c r="N37" s="80"/>
      <c r="O37" s="26"/>
    </row>
    <row r="38" spans="1:15" ht="30" customHeight="1" x14ac:dyDescent="0.25">
      <c r="A38" s="39" t="s">
        <v>146</v>
      </c>
      <c r="B38" s="82" t="s">
        <v>27</v>
      </c>
      <c r="C38" s="22">
        <v>8.1</v>
      </c>
      <c r="D38" s="71" t="s">
        <v>73</v>
      </c>
      <c r="E38" s="82" t="s">
        <v>74</v>
      </c>
      <c r="F38" s="6" t="s">
        <v>40</v>
      </c>
      <c r="G38" s="13">
        <v>0</v>
      </c>
      <c r="H38" s="14" t="s">
        <v>288</v>
      </c>
      <c r="I38" s="77"/>
      <c r="J38" s="78"/>
      <c r="K38" s="79"/>
      <c r="L38" s="80"/>
      <c r="M38" s="79"/>
      <c r="N38" s="80"/>
      <c r="O38" s="26"/>
    </row>
    <row r="39" spans="1:15" ht="30" customHeight="1" x14ac:dyDescent="0.25">
      <c r="A39" s="39" t="s">
        <v>146</v>
      </c>
      <c r="B39" s="82" t="s">
        <v>27</v>
      </c>
      <c r="C39" s="22">
        <v>8.1999999999999993</v>
      </c>
      <c r="D39" s="71" t="s">
        <v>76</v>
      </c>
      <c r="E39" s="82" t="s">
        <v>77</v>
      </c>
      <c r="F39" s="6" t="s">
        <v>40</v>
      </c>
      <c r="G39" s="13">
        <v>0</v>
      </c>
      <c r="H39" s="14" t="s">
        <v>289</v>
      </c>
      <c r="I39" s="77"/>
      <c r="J39" s="78"/>
      <c r="K39" s="79"/>
      <c r="L39" s="80"/>
      <c r="M39" s="79"/>
      <c r="N39" s="80"/>
      <c r="O39" s="26"/>
    </row>
    <row r="40" spans="1:15" ht="30" customHeight="1" x14ac:dyDescent="0.25">
      <c r="A40" s="39" t="s">
        <v>146</v>
      </c>
      <c r="B40" s="82" t="s">
        <v>27</v>
      </c>
      <c r="C40" s="22">
        <v>8.3000000000000007</v>
      </c>
      <c r="D40" s="71" t="s">
        <v>78</v>
      </c>
      <c r="E40" s="82" t="s">
        <v>79</v>
      </c>
      <c r="F40" s="6" t="s">
        <v>40</v>
      </c>
      <c r="G40" s="13">
        <v>0</v>
      </c>
      <c r="H40" s="14" t="s">
        <v>288</v>
      </c>
      <c r="I40" s="77"/>
      <c r="J40" s="78"/>
      <c r="K40" s="79"/>
      <c r="L40" s="80"/>
      <c r="M40" s="79"/>
      <c r="N40" s="80"/>
      <c r="O40" s="26"/>
    </row>
    <row r="41" spans="1:15" ht="30" customHeight="1" x14ac:dyDescent="0.25">
      <c r="A41" s="39" t="s">
        <v>146</v>
      </c>
      <c r="B41" s="82" t="s">
        <v>27</v>
      </c>
      <c r="C41" s="22">
        <v>9.1</v>
      </c>
      <c r="D41" s="71" t="s">
        <v>80</v>
      </c>
      <c r="E41" s="82" t="s">
        <v>81</v>
      </c>
      <c r="F41" s="6" t="s">
        <v>40</v>
      </c>
      <c r="G41" s="13">
        <v>0</v>
      </c>
      <c r="H41" s="14" t="s">
        <v>260</v>
      </c>
      <c r="I41" s="77"/>
      <c r="J41" s="78"/>
      <c r="K41" s="79"/>
      <c r="L41" s="80"/>
      <c r="M41" s="79"/>
      <c r="N41" s="80"/>
      <c r="O41" s="26"/>
    </row>
    <row r="42" spans="1:15" ht="30" customHeight="1" x14ac:dyDescent="0.25">
      <c r="A42" s="39" t="s">
        <v>146</v>
      </c>
      <c r="B42" s="82" t="s">
        <v>27</v>
      </c>
      <c r="C42" s="22">
        <v>9.1999999999999993</v>
      </c>
      <c r="D42" s="71" t="s">
        <v>83</v>
      </c>
      <c r="E42" s="82" t="s">
        <v>84</v>
      </c>
      <c r="F42" s="6" t="s">
        <v>40</v>
      </c>
      <c r="G42" s="13">
        <v>0</v>
      </c>
      <c r="H42" s="14" t="s">
        <v>289</v>
      </c>
      <c r="I42" s="77"/>
      <c r="J42" s="78"/>
      <c r="K42" s="79"/>
      <c r="L42" s="80"/>
      <c r="M42" s="79"/>
      <c r="N42" s="80"/>
      <c r="O42" s="26"/>
    </row>
    <row r="43" spans="1:15" ht="30" customHeight="1" x14ac:dyDescent="0.25">
      <c r="A43" s="39" t="s">
        <v>146</v>
      </c>
      <c r="B43" s="82" t="s">
        <v>27</v>
      </c>
      <c r="C43" s="22">
        <v>9.3000000000000007</v>
      </c>
      <c r="D43" s="71" t="s">
        <v>85</v>
      </c>
      <c r="E43" s="82" t="s">
        <v>86</v>
      </c>
      <c r="F43" s="6" t="s">
        <v>40</v>
      </c>
      <c r="G43" s="13">
        <v>0</v>
      </c>
      <c r="H43" s="14" t="s">
        <v>289</v>
      </c>
      <c r="I43" s="77"/>
      <c r="J43" s="78"/>
      <c r="K43" s="79"/>
      <c r="L43" s="80"/>
      <c r="M43" s="79"/>
      <c r="N43" s="80"/>
      <c r="O43" s="26"/>
    </row>
    <row r="44" spans="1:15" ht="30" customHeight="1" x14ac:dyDescent="0.25">
      <c r="A44" s="39" t="s">
        <v>146</v>
      </c>
      <c r="B44" s="82" t="s">
        <v>27</v>
      </c>
      <c r="C44" s="22">
        <v>10.1</v>
      </c>
      <c r="D44" s="71" t="s">
        <v>87</v>
      </c>
      <c r="E44" s="82" t="s">
        <v>88</v>
      </c>
      <c r="F44" s="6" t="s">
        <v>40</v>
      </c>
      <c r="G44" s="13">
        <v>0</v>
      </c>
      <c r="H44" s="14" t="s">
        <v>289</v>
      </c>
      <c r="I44" s="77"/>
      <c r="J44" s="78"/>
      <c r="K44" s="79"/>
      <c r="L44" s="80"/>
      <c r="M44" s="79"/>
      <c r="N44" s="80"/>
      <c r="O44" s="26"/>
    </row>
    <row r="45" spans="1:15" ht="30" customHeight="1" x14ac:dyDescent="0.25">
      <c r="A45" s="39" t="s">
        <v>146</v>
      </c>
      <c r="B45" s="82" t="s">
        <v>27</v>
      </c>
      <c r="C45" s="22">
        <v>10.199999999999999</v>
      </c>
      <c r="D45" s="71" t="s">
        <v>90</v>
      </c>
      <c r="E45" s="82" t="s">
        <v>91</v>
      </c>
      <c r="F45" s="6" t="s">
        <v>40</v>
      </c>
      <c r="G45" s="13">
        <v>0</v>
      </c>
      <c r="H45" s="14" t="s">
        <v>289</v>
      </c>
      <c r="I45" s="77"/>
      <c r="J45" s="78"/>
      <c r="K45" s="79"/>
      <c r="L45" s="80"/>
      <c r="M45" s="79"/>
      <c r="N45" s="80"/>
      <c r="O45" s="26"/>
    </row>
    <row r="46" spans="1:15" ht="71.25" x14ac:dyDescent="0.25">
      <c r="A46" s="38" t="s">
        <v>145</v>
      </c>
      <c r="B46" s="82" t="s">
        <v>27</v>
      </c>
      <c r="C46" s="71">
        <v>1.1000000000000001</v>
      </c>
      <c r="D46" s="71" t="s">
        <v>37</v>
      </c>
      <c r="E46" s="82" t="s">
        <v>38</v>
      </c>
      <c r="F46" s="72" t="s">
        <v>40</v>
      </c>
      <c r="G46" s="73">
        <v>0</v>
      </c>
      <c r="H46" s="74" t="s">
        <v>426</v>
      </c>
      <c r="I46" s="73">
        <v>0</v>
      </c>
      <c r="J46" s="74" t="s">
        <v>426</v>
      </c>
      <c r="K46" s="79"/>
      <c r="L46" s="80"/>
      <c r="M46" s="79"/>
      <c r="N46" s="80"/>
      <c r="O46" s="76" t="s">
        <v>429</v>
      </c>
    </row>
    <row r="47" spans="1:15" ht="71.25" x14ac:dyDescent="0.25">
      <c r="A47" s="38" t="s">
        <v>145</v>
      </c>
      <c r="B47" s="82" t="s">
        <v>27</v>
      </c>
      <c r="C47" s="22">
        <v>2.1</v>
      </c>
      <c r="D47" s="71" t="s">
        <v>41</v>
      </c>
      <c r="E47" s="82" t="s">
        <v>42</v>
      </c>
      <c r="F47" s="6" t="s">
        <v>40</v>
      </c>
      <c r="G47" s="13">
        <v>0</v>
      </c>
      <c r="H47" s="14" t="s">
        <v>427</v>
      </c>
      <c r="I47" s="73">
        <v>0</v>
      </c>
      <c r="J47" s="74" t="s">
        <v>427</v>
      </c>
      <c r="K47" s="79"/>
      <c r="L47" s="80"/>
      <c r="M47" s="79"/>
      <c r="N47" s="80"/>
      <c r="O47" s="76" t="s">
        <v>429</v>
      </c>
    </row>
    <row r="48" spans="1:15" ht="71.25" x14ac:dyDescent="0.25">
      <c r="A48" s="38" t="s">
        <v>145</v>
      </c>
      <c r="B48" s="82" t="s">
        <v>27</v>
      </c>
      <c r="C48" s="22">
        <v>2.2000000000000002</v>
      </c>
      <c r="D48" s="71" t="s">
        <v>44</v>
      </c>
      <c r="E48" s="82" t="s">
        <v>45</v>
      </c>
      <c r="F48" s="6" t="s">
        <v>40</v>
      </c>
      <c r="G48" s="13">
        <v>0</v>
      </c>
      <c r="H48" s="14" t="s">
        <v>428</v>
      </c>
      <c r="I48" s="73">
        <v>0</v>
      </c>
      <c r="J48" s="74" t="s">
        <v>428</v>
      </c>
      <c r="K48" s="79"/>
      <c r="L48" s="80"/>
      <c r="M48" s="79"/>
      <c r="N48" s="80"/>
      <c r="O48" s="76" t="s">
        <v>429</v>
      </c>
    </row>
    <row r="49" spans="1:15" ht="71.25" x14ac:dyDescent="0.25">
      <c r="A49" s="38" t="s">
        <v>145</v>
      </c>
      <c r="B49" s="82" t="s">
        <v>27</v>
      </c>
      <c r="C49" s="22">
        <v>3.1</v>
      </c>
      <c r="D49" s="71" t="s">
        <v>46</v>
      </c>
      <c r="E49" s="82" t="s">
        <v>47</v>
      </c>
      <c r="F49" s="6" t="s">
        <v>40</v>
      </c>
      <c r="G49" s="13">
        <v>0</v>
      </c>
      <c r="H49" s="14" t="s">
        <v>427</v>
      </c>
      <c r="I49" s="73">
        <v>0</v>
      </c>
      <c r="J49" s="74" t="s">
        <v>427</v>
      </c>
      <c r="K49" s="79"/>
      <c r="L49" s="80"/>
      <c r="M49" s="79"/>
      <c r="N49" s="80"/>
      <c r="O49" s="76" t="s">
        <v>429</v>
      </c>
    </row>
    <row r="50" spans="1:15" ht="71.25" x14ac:dyDescent="0.25">
      <c r="A50" s="38" t="s">
        <v>145</v>
      </c>
      <c r="B50" s="82" t="s">
        <v>27</v>
      </c>
      <c r="C50" s="22">
        <v>3.2</v>
      </c>
      <c r="D50" s="71" t="s">
        <v>49</v>
      </c>
      <c r="E50" s="82" t="s">
        <v>50</v>
      </c>
      <c r="F50" s="6" t="s">
        <v>40</v>
      </c>
      <c r="G50" s="13">
        <v>0</v>
      </c>
      <c r="H50" s="14" t="s">
        <v>427</v>
      </c>
      <c r="I50" s="73">
        <v>0</v>
      </c>
      <c r="J50" s="74" t="s">
        <v>427</v>
      </c>
      <c r="K50" s="79"/>
      <c r="L50" s="80"/>
      <c r="M50" s="79"/>
      <c r="N50" s="80"/>
      <c r="O50" s="76" t="s">
        <v>429</v>
      </c>
    </row>
    <row r="51" spans="1:15" ht="71.25" x14ac:dyDescent="0.25">
      <c r="A51" s="38" t="s">
        <v>145</v>
      </c>
      <c r="B51" s="82" t="s">
        <v>27</v>
      </c>
      <c r="C51" s="22">
        <v>3.3</v>
      </c>
      <c r="D51" s="71" t="s">
        <v>51</v>
      </c>
      <c r="E51" s="82" t="s">
        <v>52</v>
      </c>
      <c r="F51" s="6" t="s">
        <v>40</v>
      </c>
      <c r="G51" s="13">
        <v>0</v>
      </c>
      <c r="H51" s="14" t="s">
        <v>428</v>
      </c>
      <c r="I51" s="73">
        <v>0</v>
      </c>
      <c r="J51" s="74" t="s">
        <v>428</v>
      </c>
      <c r="K51" s="79"/>
      <c r="L51" s="80"/>
      <c r="M51" s="79"/>
      <c r="N51" s="80"/>
      <c r="O51" s="76" t="s">
        <v>429</v>
      </c>
    </row>
    <row r="52" spans="1:15" ht="71.25" x14ac:dyDescent="0.25">
      <c r="A52" s="38" t="s">
        <v>145</v>
      </c>
      <c r="B52" s="82" t="s">
        <v>27</v>
      </c>
      <c r="C52" s="22">
        <v>4.0999999999999996</v>
      </c>
      <c r="D52" s="71" t="s">
        <v>53</v>
      </c>
      <c r="E52" s="82" t="s">
        <v>54</v>
      </c>
      <c r="F52" s="6" t="s">
        <v>40</v>
      </c>
      <c r="G52" s="13">
        <v>0</v>
      </c>
      <c r="H52" s="14" t="s">
        <v>427</v>
      </c>
      <c r="I52" s="73">
        <v>0</v>
      </c>
      <c r="J52" s="74" t="s">
        <v>427</v>
      </c>
      <c r="K52" s="79"/>
      <c r="L52" s="80"/>
      <c r="M52" s="79"/>
      <c r="N52" s="80"/>
      <c r="O52" s="76" t="s">
        <v>429</v>
      </c>
    </row>
    <row r="53" spans="1:15" ht="71.25" x14ac:dyDescent="0.25">
      <c r="A53" s="38" t="s">
        <v>145</v>
      </c>
      <c r="B53" s="82" t="s">
        <v>27</v>
      </c>
      <c r="C53" s="22">
        <v>4.2</v>
      </c>
      <c r="D53" s="71" t="s">
        <v>56</v>
      </c>
      <c r="E53" s="82" t="s">
        <v>57</v>
      </c>
      <c r="F53" s="6" t="s">
        <v>40</v>
      </c>
      <c r="G53" s="13">
        <v>0</v>
      </c>
      <c r="H53" s="14" t="s">
        <v>428</v>
      </c>
      <c r="I53" s="73">
        <v>0</v>
      </c>
      <c r="J53" s="74" t="s">
        <v>428</v>
      </c>
      <c r="K53" s="79"/>
      <c r="L53" s="80"/>
      <c r="M53" s="79"/>
      <c r="N53" s="80"/>
      <c r="O53" s="76" t="s">
        <v>429</v>
      </c>
    </row>
    <row r="54" spans="1:15" ht="71.25" x14ac:dyDescent="0.25">
      <c r="A54" s="38" t="s">
        <v>145</v>
      </c>
      <c r="B54" s="82" t="s">
        <v>27</v>
      </c>
      <c r="C54" s="22">
        <v>5.0999999999999996</v>
      </c>
      <c r="D54" s="71" t="s">
        <v>58</v>
      </c>
      <c r="E54" s="82" t="s">
        <v>59</v>
      </c>
      <c r="F54" s="6" t="s">
        <v>40</v>
      </c>
      <c r="G54" s="13">
        <v>0</v>
      </c>
      <c r="H54" s="14" t="s">
        <v>427</v>
      </c>
      <c r="I54" s="73">
        <v>0</v>
      </c>
      <c r="J54" s="74" t="s">
        <v>427</v>
      </c>
      <c r="K54" s="79"/>
      <c r="L54" s="80"/>
      <c r="M54" s="79"/>
      <c r="N54" s="80"/>
      <c r="O54" s="76" t="s">
        <v>429</v>
      </c>
    </row>
    <row r="55" spans="1:15" ht="71.25" x14ac:dyDescent="0.25">
      <c r="A55" s="38" t="s">
        <v>145</v>
      </c>
      <c r="B55" s="82" t="s">
        <v>27</v>
      </c>
      <c r="C55" s="22">
        <v>5.2</v>
      </c>
      <c r="D55" s="71" t="s">
        <v>61</v>
      </c>
      <c r="E55" s="82" t="s">
        <v>62</v>
      </c>
      <c r="F55" s="6" t="s">
        <v>40</v>
      </c>
      <c r="G55" s="13">
        <v>0</v>
      </c>
      <c r="H55" s="14" t="s">
        <v>427</v>
      </c>
      <c r="I55" s="73">
        <v>0</v>
      </c>
      <c r="J55" s="74" t="s">
        <v>427</v>
      </c>
      <c r="K55" s="79"/>
      <c r="L55" s="80"/>
      <c r="M55" s="79"/>
      <c r="N55" s="80"/>
      <c r="O55" s="76" t="s">
        <v>429</v>
      </c>
    </row>
    <row r="56" spans="1:15" ht="71.25" x14ac:dyDescent="0.25">
      <c r="A56" s="38" t="s">
        <v>145</v>
      </c>
      <c r="B56" s="82" t="s">
        <v>27</v>
      </c>
      <c r="C56" s="22">
        <v>5.3</v>
      </c>
      <c r="D56" s="71" t="s">
        <v>63</v>
      </c>
      <c r="E56" s="82" t="s">
        <v>64</v>
      </c>
      <c r="F56" s="6" t="s">
        <v>40</v>
      </c>
      <c r="G56" s="13">
        <v>0</v>
      </c>
      <c r="H56" s="14" t="s">
        <v>428</v>
      </c>
      <c r="I56" s="73">
        <v>0</v>
      </c>
      <c r="J56" s="74" t="s">
        <v>428</v>
      </c>
      <c r="K56" s="79"/>
      <c r="L56" s="80"/>
      <c r="M56" s="79"/>
      <c r="N56" s="80"/>
      <c r="O56" s="76" t="s">
        <v>429</v>
      </c>
    </row>
    <row r="57" spans="1:15" ht="71.25" x14ac:dyDescent="0.25">
      <c r="A57" s="38" t="s">
        <v>145</v>
      </c>
      <c r="B57" s="82" t="s">
        <v>27</v>
      </c>
      <c r="C57" s="22">
        <v>6.1</v>
      </c>
      <c r="D57" s="71" t="s">
        <v>65</v>
      </c>
      <c r="E57" s="82" t="s">
        <v>66</v>
      </c>
      <c r="F57" s="6" t="s">
        <v>40</v>
      </c>
      <c r="G57" s="13">
        <v>0</v>
      </c>
      <c r="H57" s="14" t="s">
        <v>427</v>
      </c>
      <c r="I57" s="73">
        <v>0</v>
      </c>
      <c r="J57" s="74" t="s">
        <v>427</v>
      </c>
      <c r="K57" s="79"/>
      <c r="L57" s="80"/>
      <c r="M57" s="79"/>
      <c r="N57" s="80"/>
      <c r="O57" s="76" t="s">
        <v>429</v>
      </c>
    </row>
    <row r="58" spans="1:15" ht="71.25" x14ac:dyDescent="0.25">
      <c r="A58" s="38" t="s">
        <v>145</v>
      </c>
      <c r="B58" s="82" t="s">
        <v>27</v>
      </c>
      <c r="C58" s="22">
        <v>6.2</v>
      </c>
      <c r="D58" s="71" t="s">
        <v>68</v>
      </c>
      <c r="E58" s="82" t="s">
        <v>69</v>
      </c>
      <c r="F58" s="6" t="s">
        <v>40</v>
      </c>
      <c r="G58" s="13">
        <v>0</v>
      </c>
      <c r="H58" s="14" t="s">
        <v>428</v>
      </c>
      <c r="I58" s="73">
        <v>0</v>
      </c>
      <c r="J58" s="74" t="s">
        <v>428</v>
      </c>
      <c r="K58" s="79"/>
      <c r="L58" s="80"/>
      <c r="M58" s="79"/>
      <c r="N58" s="80"/>
      <c r="O58" s="76" t="s">
        <v>429</v>
      </c>
    </row>
    <row r="59" spans="1:15" ht="71.25" x14ac:dyDescent="0.25">
      <c r="A59" s="38" t="s">
        <v>145</v>
      </c>
      <c r="B59" s="82" t="s">
        <v>27</v>
      </c>
      <c r="C59" s="22">
        <v>7.1</v>
      </c>
      <c r="D59" s="71" t="s">
        <v>70</v>
      </c>
      <c r="E59" s="82" t="s">
        <v>71</v>
      </c>
      <c r="F59" s="6" t="s">
        <v>40</v>
      </c>
      <c r="G59" s="13">
        <v>0</v>
      </c>
      <c r="H59" s="14" t="s">
        <v>427</v>
      </c>
      <c r="I59" s="73">
        <v>0</v>
      </c>
      <c r="J59" s="74" t="s">
        <v>427</v>
      </c>
      <c r="K59" s="79"/>
      <c r="L59" s="80"/>
      <c r="M59" s="79"/>
      <c r="N59" s="80"/>
      <c r="O59" s="76" t="s">
        <v>429</v>
      </c>
    </row>
    <row r="60" spans="1:15" ht="71.25" x14ac:dyDescent="0.25">
      <c r="A60" s="38" t="s">
        <v>145</v>
      </c>
      <c r="B60" s="82" t="s">
        <v>27</v>
      </c>
      <c r="C60" s="22">
        <v>8.1</v>
      </c>
      <c r="D60" s="71" t="s">
        <v>73</v>
      </c>
      <c r="E60" s="82" t="s">
        <v>74</v>
      </c>
      <c r="F60" s="6" t="s">
        <v>40</v>
      </c>
      <c r="G60" s="13">
        <v>0</v>
      </c>
      <c r="H60" s="14" t="s">
        <v>427</v>
      </c>
      <c r="I60" s="73">
        <v>0</v>
      </c>
      <c r="J60" s="74" t="s">
        <v>427</v>
      </c>
      <c r="K60" s="79"/>
      <c r="L60" s="80"/>
      <c r="M60" s="79"/>
      <c r="N60" s="80"/>
      <c r="O60" s="76" t="s">
        <v>429</v>
      </c>
    </row>
    <row r="61" spans="1:15" ht="71.25" x14ac:dyDescent="0.25">
      <c r="A61" s="38" t="s">
        <v>145</v>
      </c>
      <c r="B61" s="82" t="s">
        <v>27</v>
      </c>
      <c r="C61" s="22">
        <v>8.1999999999999993</v>
      </c>
      <c r="D61" s="71" t="s">
        <v>76</v>
      </c>
      <c r="E61" s="82" t="s">
        <v>77</v>
      </c>
      <c r="F61" s="6" t="s">
        <v>40</v>
      </c>
      <c r="G61" s="13">
        <v>0</v>
      </c>
      <c r="H61" s="14" t="s">
        <v>427</v>
      </c>
      <c r="I61" s="73">
        <v>0</v>
      </c>
      <c r="J61" s="74" t="s">
        <v>427</v>
      </c>
      <c r="K61" s="79"/>
      <c r="L61" s="80"/>
      <c r="M61" s="79"/>
      <c r="N61" s="80"/>
      <c r="O61" s="76" t="s">
        <v>429</v>
      </c>
    </row>
    <row r="62" spans="1:15" ht="71.25" x14ac:dyDescent="0.25">
      <c r="A62" s="38" t="s">
        <v>145</v>
      </c>
      <c r="B62" s="82" t="s">
        <v>27</v>
      </c>
      <c r="C62" s="22">
        <v>8.3000000000000007</v>
      </c>
      <c r="D62" s="71" t="s">
        <v>78</v>
      </c>
      <c r="E62" s="82" t="s">
        <v>79</v>
      </c>
      <c r="F62" s="6" t="s">
        <v>40</v>
      </c>
      <c r="G62" s="13">
        <v>0</v>
      </c>
      <c r="H62" s="14" t="s">
        <v>428</v>
      </c>
      <c r="I62" s="73">
        <v>0</v>
      </c>
      <c r="J62" s="74" t="s">
        <v>428</v>
      </c>
      <c r="K62" s="79"/>
      <c r="L62" s="80"/>
      <c r="M62" s="79"/>
      <c r="N62" s="80"/>
      <c r="O62" s="76" t="s">
        <v>429</v>
      </c>
    </row>
    <row r="63" spans="1:15" ht="71.25" x14ac:dyDescent="0.25">
      <c r="A63" s="38" t="s">
        <v>145</v>
      </c>
      <c r="B63" s="82" t="s">
        <v>27</v>
      </c>
      <c r="C63" s="22">
        <v>9.1</v>
      </c>
      <c r="D63" s="71" t="s">
        <v>80</v>
      </c>
      <c r="E63" s="82" t="s">
        <v>81</v>
      </c>
      <c r="F63" s="6" t="s">
        <v>40</v>
      </c>
      <c r="G63" s="13">
        <v>0</v>
      </c>
      <c r="H63" s="14" t="s">
        <v>427</v>
      </c>
      <c r="I63" s="73">
        <v>0</v>
      </c>
      <c r="J63" s="74" t="s">
        <v>427</v>
      </c>
      <c r="K63" s="79"/>
      <c r="L63" s="80"/>
      <c r="M63" s="79"/>
      <c r="N63" s="80"/>
      <c r="O63" s="76" t="s">
        <v>429</v>
      </c>
    </row>
    <row r="64" spans="1:15" ht="71.25" x14ac:dyDescent="0.25">
      <c r="A64" s="38" t="s">
        <v>145</v>
      </c>
      <c r="B64" s="82" t="s">
        <v>27</v>
      </c>
      <c r="C64" s="22">
        <v>9.1999999999999993</v>
      </c>
      <c r="D64" s="71" t="s">
        <v>83</v>
      </c>
      <c r="E64" s="82" t="s">
        <v>84</v>
      </c>
      <c r="F64" s="6" t="s">
        <v>40</v>
      </c>
      <c r="G64" s="13">
        <v>0</v>
      </c>
      <c r="H64" s="14" t="s">
        <v>427</v>
      </c>
      <c r="I64" s="73">
        <v>0</v>
      </c>
      <c r="J64" s="74" t="s">
        <v>427</v>
      </c>
      <c r="K64" s="79"/>
      <c r="L64" s="80"/>
      <c r="M64" s="79"/>
      <c r="N64" s="80"/>
      <c r="O64" s="76" t="s">
        <v>429</v>
      </c>
    </row>
    <row r="65" spans="1:15" ht="71.25" x14ac:dyDescent="0.25">
      <c r="A65" s="38" t="s">
        <v>145</v>
      </c>
      <c r="B65" s="82" t="s">
        <v>27</v>
      </c>
      <c r="C65" s="22">
        <v>9.3000000000000007</v>
      </c>
      <c r="D65" s="71" t="s">
        <v>85</v>
      </c>
      <c r="E65" s="82" t="s">
        <v>86</v>
      </c>
      <c r="F65" s="6" t="s">
        <v>40</v>
      </c>
      <c r="G65" s="13">
        <v>0</v>
      </c>
      <c r="H65" s="14" t="s">
        <v>428</v>
      </c>
      <c r="I65" s="73">
        <v>0</v>
      </c>
      <c r="J65" s="74" t="s">
        <v>428</v>
      </c>
      <c r="K65" s="79"/>
      <c r="L65" s="80"/>
      <c r="M65" s="79"/>
      <c r="N65" s="80"/>
      <c r="O65" s="76" t="s">
        <v>429</v>
      </c>
    </row>
    <row r="66" spans="1:15" ht="71.25" x14ac:dyDescent="0.25">
      <c r="A66" s="38" t="s">
        <v>145</v>
      </c>
      <c r="B66" s="82" t="s">
        <v>27</v>
      </c>
      <c r="C66" s="22">
        <v>10.1</v>
      </c>
      <c r="D66" s="71" t="s">
        <v>87</v>
      </c>
      <c r="E66" s="82" t="s">
        <v>88</v>
      </c>
      <c r="F66" s="6" t="s">
        <v>40</v>
      </c>
      <c r="G66" s="13">
        <v>0</v>
      </c>
      <c r="H66" s="14" t="s">
        <v>427</v>
      </c>
      <c r="I66" s="73">
        <v>0</v>
      </c>
      <c r="J66" s="74" t="s">
        <v>427</v>
      </c>
      <c r="K66" s="79"/>
      <c r="L66" s="80"/>
      <c r="M66" s="79"/>
      <c r="N66" s="80"/>
      <c r="O66" s="76" t="s">
        <v>429</v>
      </c>
    </row>
    <row r="67" spans="1:15" ht="71.25" x14ac:dyDescent="0.25">
      <c r="A67" s="38" t="s">
        <v>145</v>
      </c>
      <c r="B67" s="82" t="s">
        <v>27</v>
      </c>
      <c r="C67" s="22">
        <v>10.199999999999999</v>
      </c>
      <c r="D67" s="71" t="s">
        <v>90</v>
      </c>
      <c r="E67" s="82" t="s">
        <v>91</v>
      </c>
      <c r="F67" s="6" t="s">
        <v>40</v>
      </c>
      <c r="G67" s="13">
        <v>0</v>
      </c>
      <c r="H67" s="14" t="s">
        <v>428</v>
      </c>
      <c r="I67" s="73">
        <v>0</v>
      </c>
      <c r="J67" s="74" t="s">
        <v>428</v>
      </c>
      <c r="K67" s="79"/>
      <c r="L67" s="80"/>
      <c r="M67" s="79"/>
      <c r="N67" s="80"/>
      <c r="O67" s="76" t="s">
        <v>429</v>
      </c>
    </row>
  </sheetData>
  <sheetProtection algorithmName="SHA-512" hashValue="1Wkt350e4XkydkGKI12glw9xlk0cdDzKB7Tmcq5Yk6qSYkZplyjy63tUGfxrQ+M7vP7WdF8R0fxKAHmPHSHuGQ==" saltValue="9uR9pHfUgFUOQU8sOjRsgw==" spinCount="100000" sheet="1" objects="1" scenarios="1" formatCells="0" formatColumns="0" formatRows="0" sort="0" autoFilter="0"/>
  <autoFilter ref="A1:O67" xr:uid="{3CECCC8C-1849-478E-9B16-7A403E2C8B81}"/>
  <dataValidations count="1">
    <dataValidation type="list" allowBlank="1" showInputMessage="1" showErrorMessage="1" sqref="F3:F23 F25:F45 F47:F67" xr:uid="{426324D0-2280-40B3-9C5E-C3F624D1E74C}">
      <formula1>"YES,NO"</formula1>
    </dataValidation>
  </dataValidations>
  <pageMargins left="0.7" right="0.7" top="0.75" bottom="0.75" header="0.3" footer="0.3"/>
  <pageSetup paperSize="9" orientation="portrait" r:id="rId1"/>
  <headerFooter>
    <oddHeader>&amp;C&amp;"Calibri"&amp;12&amp;KFF0000 OFFICIAL&amp;1#_x000D_</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75A5A-4547-4F0F-A3C2-5E7F63F1CF07}">
  <sheetPr codeName="Sheet7">
    <tabColor rgb="FF959518"/>
  </sheetPr>
  <dimension ref="A1:D14"/>
  <sheetViews>
    <sheetView workbookViewId="0">
      <selection activeCell="A11" sqref="A11"/>
    </sheetView>
  </sheetViews>
  <sheetFormatPr defaultColWidth="0" defaultRowHeight="15" zeroHeight="1" x14ac:dyDescent="0.25"/>
  <cols>
    <col min="1" max="1" width="82.42578125" customWidth="1"/>
    <col min="2" max="2" width="9.140625" customWidth="1"/>
    <col min="3" max="16384" width="9.140625" hidden="1"/>
  </cols>
  <sheetData>
    <row r="1" spans="1:4" ht="58.5" customHeight="1" x14ac:dyDescent="0.25">
      <c r="A1" s="235" t="s">
        <v>113</v>
      </c>
      <c r="B1" s="236"/>
      <c r="C1" s="236"/>
      <c r="D1" s="236"/>
    </row>
    <row r="2" spans="1:4" ht="15" customHeight="1" x14ac:dyDescent="0.25">
      <c r="A2" s="237" t="s">
        <v>33</v>
      </c>
      <c r="B2" s="12"/>
    </row>
    <row r="3" spans="1:4" ht="15.75" customHeight="1" x14ac:dyDescent="0.25">
      <c r="A3" s="238"/>
      <c r="B3" s="12"/>
    </row>
    <row r="4" spans="1:4" ht="30" customHeight="1" x14ac:dyDescent="0.25">
      <c r="A4" s="27" t="s">
        <v>39</v>
      </c>
      <c r="B4" s="12"/>
    </row>
    <row r="5" spans="1:4" ht="30" customHeight="1" x14ac:dyDescent="0.25">
      <c r="A5" s="28" t="s">
        <v>43</v>
      </c>
      <c r="B5" s="12"/>
    </row>
    <row r="6" spans="1:4" ht="30" customHeight="1" x14ac:dyDescent="0.25">
      <c r="A6" s="27" t="s">
        <v>48</v>
      </c>
      <c r="B6" s="12"/>
    </row>
    <row r="7" spans="1:4" ht="30" customHeight="1" x14ac:dyDescent="0.25">
      <c r="A7" s="28" t="s">
        <v>55</v>
      </c>
      <c r="B7" s="12"/>
    </row>
    <row r="8" spans="1:4" ht="30" customHeight="1" x14ac:dyDescent="0.25">
      <c r="A8" s="27" t="s">
        <v>60</v>
      </c>
      <c r="B8" s="12"/>
    </row>
    <row r="9" spans="1:4" ht="30" customHeight="1" x14ac:dyDescent="0.25">
      <c r="A9" s="28" t="s">
        <v>67</v>
      </c>
      <c r="B9" s="12"/>
    </row>
    <row r="10" spans="1:4" ht="30" customHeight="1" x14ac:dyDescent="0.25">
      <c r="A10" s="27" t="s">
        <v>72</v>
      </c>
      <c r="B10" s="12"/>
    </row>
    <row r="11" spans="1:4" ht="30" customHeight="1" x14ac:dyDescent="0.25">
      <c r="A11" s="28" t="s">
        <v>75</v>
      </c>
      <c r="B11" s="12"/>
    </row>
    <row r="12" spans="1:4" ht="30" customHeight="1" x14ac:dyDescent="0.25">
      <c r="A12" s="27" t="s">
        <v>82</v>
      </c>
      <c r="B12" s="12"/>
    </row>
    <row r="13" spans="1:4" ht="30" customHeight="1" x14ac:dyDescent="0.25">
      <c r="A13" s="28" t="s">
        <v>89</v>
      </c>
      <c r="B13" s="12"/>
    </row>
    <row r="14" spans="1:4" x14ac:dyDescent="0.25">
      <c r="A14" s="12"/>
      <c r="B14" s="12"/>
    </row>
  </sheetData>
  <sheetProtection algorithmName="SHA-512" hashValue="G8o+h+ZYSr1+4rcy4oDHrZCaMhqcZ412GOzJREsp2HioDXg5zp4EbRxng743U+kUfjy2Z1QwoJ3BzUdl6azr2g==" saltValue="YzDi9zVcP+o3HDYpL8ef5g==" spinCount="100000" sheet="1" objects="1" scenarios="1" formatCells="0" formatColumns="0" formatRows="0" sort="0" autoFilter="0"/>
  <mergeCells count="2">
    <mergeCell ref="A1:D1"/>
    <mergeCell ref="A2:A3"/>
  </mergeCells>
  <hyperlinks>
    <hyperlink ref="A10" r:id="rId1" display="http://www.drd.wa.gov.au/Publications/Documents/Regional_Map_Peel.pdf" xr:uid="{614D993A-50A3-48ED-9DA4-FF27099D6CCA}"/>
    <hyperlink ref="A4" r:id="rId2" display="Peel Region" xr:uid="{30B4B0D8-26FC-428B-B4CB-80FE26FDF462}"/>
    <hyperlink ref="A5" r:id="rId3" display="Peel Region" xr:uid="{044818B9-51B7-4805-91A5-1A54E2711FBD}"/>
    <hyperlink ref="A5" r:id="rId4" xr:uid="{E90B95C7-B18D-4C15-ABEC-7A952BA0B4AA}"/>
    <hyperlink ref="A6" r:id="rId5" display="Peel Region" xr:uid="{F48849AA-E19D-4343-AA82-57838BBD4E7E}"/>
    <hyperlink ref="A6" r:id="rId6" display="Gascoyne Region" xr:uid="{D15C0B12-8DDC-4678-BF43-D1DE91785B36}"/>
    <hyperlink ref="A7" r:id="rId7" display="Peel Region" xr:uid="{7996B7A1-6014-40CD-A1F9-2EE927D6019C}"/>
    <hyperlink ref="A7" r:id="rId8" display="Gascoyne Region" xr:uid="{ADD220FD-1826-4604-890F-E0F5B71B38B5}"/>
    <hyperlink ref="A8" r:id="rId9" display="Peel Region" xr:uid="{71B2F89E-FAD0-4BE2-B555-0AE443ADF231}"/>
    <hyperlink ref="A8" r:id="rId10" display="Great Southern Region" xr:uid="{87B1F4BC-11D5-4241-AD82-BF37496CCE41}"/>
    <hyperlink ref="A9" r:id="rId11" display="Peel Region" xr:uid="{F096D68F-9A78-448D-8013-7EE5B3124B90}"/>
    <hyperlink ref="A9" r:id="rId12" xr:uid="{57AC051D-E0AA-4CF6-94B5-7C98F6945221}"/>
    <hyperlink ref="A11" r:id="rId13" display="Peel Region" xr:uid="{F3350821-F84E-41E3-8195-86E54CF5ABA7}"/>
    <hyperlink ref="A11" r:id="rId14" display="Mid-West Region" xr:uid="{2207C1E7-5FD8-4789-9D3E-582481784669}"/>
    <hyperlink ref="A12" r:id="rId15" display="Peel Region" xr:uid="{227FFE54-088F-4F5F-AD66-329ACB21DEF4}"/>
    <hyperlink ref="A12" r:id="rId16" display="Pilbara Region" xr:uid="{206595CF-F7D4-4937-A235-78FBA5036659}"/>
    <hyperlink ref="A13" r:id="rId17" display="Peel Region" xr:uid="{EFFC96CE-ED11-4533-9F2A-1AF3A98FF510}"/>
    <hyperlink ref="A13" r:id="rId18" xr:uid="{CF2F755F-3421-4BBA-8122-F6F4D79162C1}"/>
  </hyperlinks>
  <pageMargins left="0.7" right="0.7" top="0.75" bottom="0.75" header="0.3" footer="0.3"/>
  <pageSetup paperSize="9" orientation="portrait" r:id="rId19"/>
  <headerFooter>
    <oddHeader>&amp;C&amp;"Calibri"&amp;12&amp;KFF0000 OFFICIAL&amp;1#_x000D_</oddHeader>
  </headerFooter>
  <legacyDrawing r:id="rId2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3eb06c1-4eb9-4c19-82c4-782998bc9b2f">
      <Terms xmlns="http://schemas.microsoft.com/office/infopath/2007/PartnerControls"/>
    </lcf76f155ced4ddcb4097134ff3c332f>
    <TaxCatchAll xmlns="ef73edad-b279-4fee-ba95-42fb0548a81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52BDBB5B03C9D4BA267AB12765501C1" ma:contentTypeVersion="15" ma:contentTypeDescription="Create a new document." ma:contentTypeScope="" ma:versionID="70c61f76e2767a0a3cf52c2ff479a7fc">
  <xsd:schema xmlns:xsd="http://www.w3.org/2001/XMLSchema" xmlns:xs="http://www.w3.org/2001/XMLSchema" xmlns:p="http://schemas.microsoft.com/office/2006/metadata/properties" xmlns:ns2="53eb06c1-4eb9-4c19-82c4-782998bc9b2f" xmlns:ns3="ef73edad-b279-4fee-ba95-42fb0548a814" targetNamespace="http://schemas.microsoft.com/office/2006/metadata/properties" ma:root="true" ma:fieldsID="9a2d48118e52e650da4f0d440b54ccb3" ns2:_="" ns3:_="">
    <xsd:import namespace="53eb06c1-4eb9-4c19-82c4-782998bc9b2f"/>
    <xsd:import namespace="ef73edad-b279-4fee-ba95-42fb0548a81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b06c1-4eb9-4c19-82c4-782998bc9b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ebd1d07-dfa9-44ce-be9f-3bcf6381f53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f73edad-b279-4fee-ba95-42fb0548a81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0ebbf2e-e536-4c01-8b91-80a38ff87353}" ma:internalName="TaxCatchAll" ma:showField="CatchAllData" ma:web="ef73edad-b279-4fee-ba95-42fb0548a8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DC7E78-0A16-48D3-A230-E4AA0263CA7E}">
  <ds:schemaRefs>
    <ds:schemaRef ds:uri="http://schemas.microsoft.com/office/2006/documentManagement/types"/>
    <ds:schemaRef ds:uri="http://schemas.microsoft.com/office/infopath/2007/PartnerControls"/>
    <ds:schemaRef ds:uri="ef73edad-b279-4fee-ba95-42fb0548a814"/>
    <ds:schemaRef ds:uri="53eb06c1-4eb9-4c19-82c4-782998bc9b2f"/>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40AE2AF0-8DFA-4862-9E54-6CF2E2DBE6A4}">
  <ds:schemaRefs>
    <ds:schemaRef ds:uri="http://schemas.microsoft.com/sharepoint/v3/contenttype/forms"/>
  </ds:schemaRefs>
</ds:datastoreItem>
</file>

<file path=customXml/itemProps3.xml><?xml version="1.0" encoding="utf-8"?>
<ds:datastoreItem xmlns:ds="http://schemas.openxmlformats.org/officeDocument/2006/customXml" ds:itemID="{DBBB77B9-51F6-4AAA-A085-02166F15A9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b06c1-4eb9-4c19-82c4-782998bc9b2f"/>
    <ds:schemaRef ds:uri="ef73edad-b279-4fee-ba95-42fb0548a8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Summary</vt:lpstr>
      <vt:lpstr>Min_Discounts</vt:lpstr>
      <vt:lpstr>Sheet1</vt:lpstr>
      <vt:lpstr>1_Devices</vt:lpstr>
      <vt:lpstr>1_Accessories</vt:lpstr>
      <vt:lpstr>2_Hardware</vt:lpstr>
      <vt:lpstr>Delivery_SIM</vt:lpstr>
      <vt:lpstr>Delivery_Hardware</vt:lpstr>
      <vt:lpstr>Delivery_Maps</vt:lpstr>
      <vt:lpstr>Update_Log</vt:lpstr>
      <vt:lpstr>Summary!Print_Area</vt:lpstr>
    </vt:vector>
  </TitlesOfParts>
  <Manager/>
  <Company>Department of Finance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Department of Finance</dc:creator>
  <cp:keywords/>
  <dc:description/>
  <cp:lastModifiedBy>Larkins, Robert</cp:lastModifiedBy>
  <cp:revision/>
  <dcterms:created xsi:type="dcterms:W3CDTF">2019-11-04T02:28:40Z</dcterms:created>
  <dcterms:modified xsi:type="dcterms:W3CDTF">2024-11-06T06:57:05Z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0x010100B52BDBB5B03C9D4BA267AB12765501C1</vt:lpwstr>
  </property>
  <property fmtid="{D5CDD505-2E9C-101B-9397-08002B2CF9AE}" pid="3" name="MediaServiceImageTags">
    <vt:lpwstr/>
  </property>
  <property fmtid="{D5CDD505-2E9C-101B-9397-08002B2CF9AE}" pid="4" name="MSIP_Label_c4b26fd5-3efd-4a20-8a20-f4af9baafd95_Enabled">
    <vt:lpwstr>true</vt:lpwstr>
  </property>
  <property fmtid="{D5CDD505-2E9C-101B-9397-08002B2CF9AE}" pid="5" name="MSIP_Label_c4b26fd5-3efd-4a20-8a20-f4af9baafd95_SetDate">
    <vt:lpwstr>2024-10-08T23:45:35Z</vt:lpwstr>
  </property>
  <property fmtid="{D5CDD505-2E9C-101B-9397-08002B2CF9AE}" pid="6" name="MSIP_Label_c4b26fd5-3efd-4a20-8a20-f4af9baafd95_Method">
    <vt:lpwstr>Privileged</vt:lpwstr>
  </property>
  <property fmtid="{D5CDD505-2E9C-101B-9397-08002B2CF9AE}" pid="7" name="MSIP_Label_c4b26fd5-3efd-4a20-8a20-f4af9baafd95_Name">
    <vt:lpwstr>Official</vt:lpwstr>
  </property>
  <property fmtid="{D5CDD505-2E9C-101B-9397-08002B2CF9AE}" pid="8" name="MSIP_Label_c4b26fd5-3efd-4a20-8a20-f4af9baafd95_SiteId">
    <vt:lpwstr>b734b102-a267-429a-b45e-460c8ad63ae2</vt:lpwstr>
  </property>
  <property fmtid="{D5CDD505-2E9C-101B-9397-08002B2CF9AE}" pid="9" name="MSIP_Label_c4b26fd5-3efd-4a20-8a20-f4af9baafd95_ActionId">
    <vt:lpwstr>654e21d4-812a-40a8-b67c-2ef5d285e6f9</vt:lpwstr>
  </property>
  <property fmtid="{D5CDD505-2E9C-101B-9397-08002B2CF9AE}" pid="10" name="MSIP_Label_c4b26fd5-3efd-4a20-8a20-f4af9baafd95_ContentBits">
    <vt:lpwstr>1</vt:lpwstr>
  </property>
</Properties>
</file>