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P:\CUA\10. CUAs Current\GAS2023 - Dom LPG,Med,I&amp;S Gases\Contract Management\Price List\Medical\"/>
    </mc:Choice>
  </mc:AlternateContent>
  <xr:revisionPtr revIDLastSave="0" documentId="13_ncr:1_{EAE1AEFC-DEC6-4C86-8D3E-C0E19C225C97}" xr6:coauthVersionLast="47" xr6:coauthVersionMax="47" xr10:uidLastSave="{00000000-0000-0000-0000-000000000000}"/>
  <bookViews>
    <workbookView xWindow="28680" yWindow="-75" windowWidth="29040" windowHeight="15840" tabRatio="591" firstSheet="1" activeTab="3" xr2:uid="{00000000-000D-0000-FFFF-FFFF00000000}"/>
  </bookViews>
  <sheets>
    <sheet name="Formula" sheetId="28" r:id="rId1"/>
    <sheet name="Medical Gas - Bulk" sheetId="26" r:id="rId2"/>
    <sheet name="Medical Gas - Cylinders" sheetId="27" r:id="rId3"/>
    <sheet name="Medical Gas - Homecare" sheetId="12" r:id="rId4"/>
    <sheet name="Medical Gas - FM Service" sheetId="24" r:id="rId5"/>
  </sheets>
  <definedNames>
    <definedName name="_xlnm._FilterDatabase" localSheetId="1" hidden="1">'Medical Gas - Bulk'!$A$4:$L$67</definedName>
    <definedName name="_xlnm._FilterDatabase" localSheetId="2" hidden="1">'Medical Gas - Cylinders'!$A$368:$AX$428</definedName>
    <definedName name="_xlnm._FilterDatabase" localSheetId="3" hidden="1">'Medical Gas - Homecare'!$C$68:$C$68</definedName>
    <definedName name="_xlnm.Print_Area" localSheetId="1">'Medical Gas - Bulk'!$A$1:$K$78</definedName>
    <definedName name="_xlnm.Print_Area" localSheetId="2">'Medical Gas - Cylinders'!$A$1:$U$172</definedName>
    <definedName name="_xlnm.Print_Area" localSheetId="4">'Medical Gas - FM Service'!$A$1:$D$21</definedName>
    <definedName name="_xlnm.Print_Area" localSheetId="3">'Medical Gas - Homecare'!$A$1:$L$335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3" i="28" l="1"/>
  <c r="L144" i="27"/>
  <c r="G107" i="27"/>
  <c r="E53" i="26"/>
  <c r="E52" i="26"/>
  <c r="E51" i="26"/>
  <c r="E50" i="26"/>
  <c r="E49" i="26"/>
  <c r="J44" i="26"/>
  <c r="J43" i="26"/>
  <c r="J42" i="26"/>
  <c r="J41" i="26"/>
  <c r="J39" i="26"/>
  <c r="J38" i="26"/>
  <c r="J37" i="26"/>
  <c r="J35" i="26"/>
  <c r="J34" i="26"/>
  <c r="J33" i="26"/>
  <c r="J32" i="26"/>
  <c r="J30" i="26"/>
  <c r="J29" i="26"/>
  <c r="J28" i="26"/>
  <c r="J27" i="26"/>
  <c r="J26" i="26"/>
  <c r="J25" i="26"/>
  <c r="J24" i="26"/>
  <c r="J23" i="26"/>
  <c r="J22" i="26"/>
  <c r="J21" i="26"/>
  <c r="J19" i="26"/>
  <c r="J18" i="26"/>
  <c r="J17" i="26"/>
  <c r="J16" i="26"/>
  <c r="J15" i="26"/>
  <c r="J14" i="26"/>
  <c r="J13" i="26"/>
  <c r="J12" i="26"/>
  <c r="J11" i="26"/>
  <c r="J10" i="26"/>
  <c r="J9" i="26"/>
  <c r="J8" i="26"/>
  <c r="J7" i="26"/>
  <c r="J6" i="26"/>
  <c r="J5" i="26"/>
  <c r="G289" i="12"/>
  <c r="G288" i="12"/>
  <c r="G287" i="12"/>
  <c r="G286" i="12"/>
  <c r="G284" i="12"/>
  <c r="G283" i="12"/>
  <c r="G281" i="12"/>
  <c r="G221" i="12"/>
  <c r="G220" i="12"/>
  <c r="G219" i="12"/>
  <c r="G218" i="12"/>
  <c r="G216" i="12"/>
  <c r="G215" i="12"/>
  <c r="G213" i="12"/>
  <c r="G86" i="12"/>
  <c r="G85" i="12"/>
  <c r="G84" i="12"/>
  <c r="G83" i="12"/>
  <c r="G81" i="12"/>
  <c r="G80" i="12"/>
  <c r="G78" i="12"/>
  <c r="G13" i="12"/>
  <c r="G15" i="12"/>
  <c r="G16" i="12"/>
  <c r="G18" i="12"/>
  <c r="G19" i="12"/>
  <c r="G20" i="12"/>
  <c r="G21" i="12"/>
  <c r="G414" i="27"/>
  <c r="G413" i="27"/>
  <c r="G412" i="27"/>
  <c r="G408" i="27"/>
  <c r="G407" i="27"/>
  <c r="G406" i="27"/>
  <c r="G405" i="27"/>
  <c r="G404" i="27"/>
  <c r="G403" i="27"/>
  <c r="G402" i="27"/>
  <c r="G401" i="27"/>
  <c r="G400" i="27"/>
  <c r="G399" i="27"/>
  <c r="G398" i="27"/>
  <c r="G397" i="27"/>
  <c r="G396" i="27"/>
  <c r="G395" i="27"/>
  <c r="G394" i="27"/>
  <c r="G393" i="27"/>
  <c r="G392" i="27"/>
  <c r="G391" i="27"/>
  <c r="G390" i="27"/>
  <c r="G389" i="27"/>
  <c r="G388" i="27"/>
  <c r="G387" i="27"/>
  <c r="G386" i="27"/>
  <c r="G385" i="27"/>
  <c r="G384" i="27"/>
  <c r="G383" i="27"/>
  <c r="G382" i="27"/>
  <c r="G381" i="27"/>
  <c r="G380" i="27"/>
  <c r="G379" i="27"/>
  <c r="G378" i="27"/>
  <c r="G377" i="27"/>
  <c r="G376" i="27"/>
  <c r="G375" i="27"/>
  <c r="G374" i="27"/>
  <c r="G373" i="27"/>
  <c r="G372" i="27"/>
  <c r="G371" i="27"/>
  <c r="G349" i="27"/>
  <c r="G348" i="27"/>
  <c r="G347" i="27"/>
  <c r="G343" i="27"/>
  <c r="G342" i="27"/>
  <c r="G341" i="27"/>
  <c r="G340" i="27"/>
  <c r="G339" i="27"/>
  <c r="G338" i="27"/>
  <c r="G337" i="27"/>
  <c r="G336" i="27"/>
  <c r="G335" i="27"/>
  <c r="G334" i="27"/>
  <c r="G333" i="27"/>
  <c r="G332" i="27"/>
  <c r="G331" i="27"/>
  <c r="G330" i="27"/>
  <c r="G329" i="27"/>
  <c r="G328" i="27"/>
  <c r="G327" i="27"/>
  <c r="G326" i="27"/>
  <c r="G325" i="27"/>
  <c r="G324" i="27"/>
  <c r="G323" i="27"/>
  <c r="G322" i="27"/>
  <c r="G321" i="27"/>
  <c r="G320" i="27"/>
  <c r="G319" i="27"/>
  <c r="G318" i="27"/>
  <c r="G317" i="27"/>
  <c r="G316" i="27"/>
  <c r="G315" i="27"/>
  <c r="G314" i="27"/>
  <c r="G313" i="27"/>
  <c r="G312" i="27"/>
  <c r="G311" i="27"/>
  <c r="G310" i="27"/>
  <c r="G309" i="27"/>
  <c r="G308" i="27"/>
  <c r="G307" i="27"/>
  <c r="G306" i="27"/>
  <c r="G284" i="27"/>
  <c r="G283" i="27"/>
  <c r="G282" i="27"/>
  <c r="G278" i="27"/>
  <c r="G277" i="27"/>
  <c r="G276" i="27"/>
  <c r="G275" i="27"/>
  <c r="G274" i="27"/>
  <c r="G273" i="27"/>
  <c r="G272" i="27"/>
  <c r="G271" i="27"/>
  <c r="G270" i="27"/>
  <c r="G269" i="27"/>
  <c r="G268" i="27"/>
  <c r="G267" i="27"/>
  <c r="G266" i="27"/>
  <c r="G265" i="27"/>
  <c r="G264" i="27"/>
  <c r="G263" i="27"/>
  <c r="G262" i="27"/>
  <c r="G261" i="27"/>
  <c r="G260" i="27"/>
  <c r="G259" i="27"/>
  <c r="G258" i="27"/>
  <c r="G257" i="27"/>
  <c r="G256" i="27"/>
  <c r="G255" i="27"/>
  <c r="G254" i="27"/>
  <c r="G253" i="27"/>
  <c r="G252" i="27"/>
  <c r="G251" i="27"/>
  <c r="G250" i="27"/>
  <c r="G249" i="27"/>
  <c r="G248" i="27"/>
  <c r="G247" i="27"/>
  <c r="G246" i="27"/>
  <c r="G245" i="27"/>
  <c r="G244" i="27"/>
  <c r="G243" i="27"/>
  <c r="G242" i="27"/>
  <c r="G241" i="27"/>
  <c r="G217" i="27"/>
  <c r="G216" i="27"/>
  <c r="G215" i="27"/>
  <c r="G211" i="27"/>
  <c r="G210" i="27"/>
  <c r="G209" i="27"/>
  <c r="G208" i="27"/>
  <c r="G207" i="27"/>
  <c r="G206" i="27"/>
  <c r="G205" i="27"/>
  <c r="G204" i="27"/>
  <c r="G203" i="27"/>
  <c r="G202" i="27"/>
  <c r="G201" i="27"/>
  <c r="G200" i="27"/>
  <c r="G199" i="27"/>
  <c r="G198" i="27"/>
  <c r="G197" i="27"/>
  <c r="G196" i="27"/>
  <c r="G195" i="27"/>
  <c r="G194" i="27"/>
  <c r="G193" i="27"/>
  <c r="G192" i="27"/>
  <c r="G191" i="27"/>
  <c r="G190" i="27"/>
  <c r="G189" i="27"/>
  <c r="G188" i="27"/>
  <c r="G187" i="27"/>
  <c r="G186" i="27"/>
  <c r="G185" i="27"/>
  <c r="G184" i="27"/>
  <c r="G183" i="27"/>
  <c r="G182" i="27"/>
  <c r="G181" i="27"/>
  <c r="G180" i="27"/>
  <c r="G179" i="27"/>
  <c r="G178" i="27"/>
  <c r="G177" i="27"/>
  <c r="G176" i="27"/>
  <c r="G175" i="27"/>
  <c r="G174" i="27"/>
  <c r="G150" i="27"/>
  <c r="G149" i="27"/>
  <c r="G148" i="27"/>
  <c r="G144" i="27"/>
  <c r="G143" i="27"/>
  <c r="G142" i="27"/>
  <c r="G141" i="27"/>
  <c r="G140" i="27"/>
  <c r="G139" i="27"/>
  <c r="G138" i="27"/>
  <c r="G137" i="27"/>
  <c r="G136" i="27"/>
  <c r="G135" i="27"/>
  <c r="G134" i="27"/>
  <c r="G133" i="27"/>
  <c r="G132" i="27"/>
  <c r="G131" i="27"/>
  <c r="G130" i="27"/>
  <c r="G129" i="27"/>
  <c r="G128" i="27"/>
  <c r="G127" i="27"/>
  <c r="G126" i="27"/>
  <c r="G125" i="27"/>
  <c r="G124" i="27"/>
  <c r="G123" i="27"/>
  <c r="G122" i="27"/>
  <c r="G121" i="27"/>
  <c r="G120" i="27"/>
  <c r="G119" i="27"/>
  <c r="G118" i="27"/>
  <c r="G117" i="27"/>
  <c r="G116" i="27"/>
  <c r="G115" i="27"/>
  <c r="G114" i="27"/>
  <c r="G113" i="27"/>
  <c r="G112" i="27"/>
  <c r="G111" i="27"/>
  <c r="G110" i="27"/>
  <c r="G109" i="27"/>
  <c r="G108" i="27"/>
  <c r="I39" i="28"/>
  <c r="I38" i="28"/>
  <c r="I16" i="28"/>
  <c r="I15" i="28"/>
  <c r="I18" i="28" s="1"/>
  <c r="G20" i="28" s="1"/>
  <c r="I20" i="28" s="1"/>
  <c r="G151" i="12"/>
  <c r="G150" i="12"/>
  <c r="G149" i="12"/>
  <c r="G148" i="12"/>
  <c r="G146" i="12"/>
  <c r="G145" i="12"/>
  <c r="G143" i="12"/>
  <c r="I41" i="28" l="1"/>
  <c r="I43" i="28" s="1"/>
</calcChain>
</file>

<file path=xl/sharedStrings.xml><?xml version="1.0" encoding="utf-8"?>
<sst xmlns="http://schemas.openxmlformats.org/spreadsheetml/2006/main" count="2658" uniqueCount="561">
  <si>
    <t>Cylinder Size</t>
  </si>
  <si>
    <t>Account</t>
  </si>
  <si>
    <t>VIE4500</t>
  </si>
  <si>
    <t>VIE7000</t>
  </si>
  <si>
    <t>VIE3000</t>
  </si>
  <si>
    <t>VIE15000</t>
  </si>
  <si>
    <t>VIE6000</t>
  </si>
  <si>
    <t>Derby Hospital</t>
  </si>
  <si>
    <t>Kalgoorlie Hospital</t>
  </si>
  <si>
    <t>Busselton Hospital</t>
  </si>
  <si>
    <t>Northam Hospital</t>
  </si>
  <si>
    <t>Royal Perth Hospital</t>
  </si>
  <si>
    <t>Sir Charles Gairdner Hospital</t>
  </si>
  <si>
    <t>Oxygen Medical C Size</t>
  </si>
  <si>
    <t>Oxygen Medical D Size</t>
  </si>
  <si>
    <t>Oxygen Medical E Size</t>
  </si>
  <si>
    <t>Region</t>
  </si>
  <si>
    <t>Fremantle Hospital</t>
  </si>
  <si>
    <t>Metropolitan - Teaching Hospital</t>
  </si>
  <si>
    <t>Armadale Kelmscott Hospital</t>
  </si>
  <si>
    <t>Rockingham Kwinana Hospital</t>
  </si>
  <si>
    <t>Osborne Park Hospital</t>
  </si>
  <si>
    <t>Bentley Hospital</t>
  </si>
  <si>
    <t>Kalamunda District Hospital</t>
  </si>
  <si>
    <t>Carnarvon Hospital</t>
  </si>
  <si>
    <t>Broome Hospital</t>
  </si>
  <si>
    <t>Albany Regional Hospital</t>
  </si>
  <si>
    <t>Metropolitan - Secondary Hospital</t>
  </si>
  <si>
    <t>King Edward Memorial Hospital</t>
  </si>
  <si>
    <t>Geraldton Regional Hospital</t>
  </si>
  <si>
    <t>Cubic Metres per Cylinder</t>
  </si>
  <si>
    <t>Dry Ice Pellets BULK</t>
  </si>
  <si>
    <t>Material Composition</t>
  </si>
  <si>
    <t>CD</t>
  </si>
  <si>
    <t>D</t>
  </si>
  <si>
    <t>E</t>
  </si>
  <si>
    <t>F9</t>
  </si>
  <si>
    <t>G</t>
  </si>
  <si>
    <t>C</t>
  </si>
  <si>
    <t>F8</t>
  </si>
  <si>
    <t>ED</t>
  </si>
  <si>
    <t>Oxygen Medical</t>
  </si>
  <si>
    <t xml:space="preserve">Medical Dry Air </t>
  </si>
  <si>
    <t>Medical Dry Air</t>
  </si>
  <si>
    <t>Carbogen</t>
  </si>
  <si>
    <t>CO2 Medical</t>
  </si>
  <si>
    <t xml:space="preserve">CO2 Medical </t>
  </si>
  <si>
    <t xml:space="preserve">Helium Medical </t>
  </si>
  <si>
    <t xml:space="preserve">Oxygen/Helium Mixture </t>
  </si>
  <si>
    <t xml:space="preserve">Nitrous Oxide Medical </t>
  </si>
  <si>
    <t>Dry Ice Block</t>
  </si>
  <si>
    <t>Dry Ice Pellets</t>
  </si>
  <si>
    <t>Medical Gas Cylinder B Size</t>
  </si>
  <si>
    <t>Medical Gas Cylinder BL Size</t>
  </si>
  <si>
    <t>Medical Gas Cylinder C Size</t>
  </si>
  <si>
    <t>Medical Gas Cylinder CFR Size</t>
  </si>
  <si>
    <t>Medical Gas Cylinder CL Size</t>
  </si>
  <si>
    <t>Medical Gas Cylinder D Size</t>
  </si>
  <si>
    <t>Medical Gas Cylinder E Size</t>
  </si>
  <si>
    <t>Medical Gas Cylinder G Size</t>
  </si>
  <si>
    <t>Perth Mint</t>
  </si>
  <si>
    <t>VIT12000</t>
  </si>
  <si>
    <t>Oxygen Medical G Size</t>
  </si>
  <si>
    <t>Oxygen Medical BL Size</t>
  </si>
  <si>
    <t>Oxygen Medical CFR Size</t>
  </si>
  <si>
    <t>Oxygen Dry Breathing</t>
  </si>
  <si>
    <t>MAN15</t>
  </si>
  <si>
    <t>unknown</t>
  </si>
  <si>
    <t>Agent Delivery Charge*</t>
  </si>
  <si>
    <t>Handling Charge*</t>
  </si>
  <si>
    <t>Monthly Rental Charge (Telemetry)</t>
  </si>
  <si>
    <t>Monthly Rental Charge (Vaporiser)</t>
  </si>
  <si>
    <t>Service Description</t>
  </si>
  <si>
    <t>Cylinder Trolley G Size</t>
  </si>
  <si>
    <t>Town</t>
  </si>
  <si>
    <t>Service Provided By:</t>
  </si>
  <si>
    <t>Geographical Area Serviced</t>
  </si>
  <si>
    <t>Delivery Type</t>
  </si>
  <si>
    <t>Specialist Homecare Provider</t>
  </si>
  <si>
    <t>In the patient's house, including initial delivery</t>
  </si>
  <si>
    <t>Delivery by Specialist Homecare Provider</t>
  </si>
  <si>
    <t>Helium Medical</t>
  </si>
  <si>
    <t>Dry Ice</t>
  </si>
  <si>
    <t>Cylinder Trolley C/D Size</t>
  </si>
  <si>
    <t>Cylinder Trolley E Size</t>
  </si>
  <si>
    <t>Initial Setup and Education</t>
  </si>
  <si>
    <t>Oxygen Medical Integrated Regulator</t>
  </si>
  <si>
    <t>Gas Cylinders</t>
  </si>
  <si>
    <t>After Hours &amp; Emergency Delivery Services</t>
  </si>
  <si>
    <t>Oxygen/Helium Integrated Regulator</t>
  </si>
  <si>
    <t>Cylinder Trolley F Size</t>
  </si>
  <si>
    <t>Combined Wheatbelt/South West/Great Southern Region</t>
  </si>
  <si>
    <t>Combined Midwest/Goldfields Region</t>
  </si>
  <si>
    <t>Combined Pilbara/Kimberley Region</t>
  </si>
  <si>
    <t>Rental Charges for Combined Pilbara/Kimberley Region</t>
  </si>
  <si>
    <t>Combined South West/Great Southern/Wheatbelt Region</t>
  </si>
  <si>
    <t>MEDICAL GAS - HOMECARE</t>
  </si>
  <si>
    <t>MEDICAL GAS - FACILITY MANAGEMENT SERVICE</t>
  </si>
  <si>
    <t>Box Size/Weight</t>
  </si>
  <si>
    <t>Total Annual Facility Management Fee</t>
  </si>
  <si>
    <t>Monthly Facility Management Fee</t>
  </si>
  <si>
    <t>Hourly Facility Management Fee</t>
  </si>
  <si>
    <t>Oxygen Medical Integrated Regulator CD Size</t>
  </si>
  <si>
    <t>Cylinder Trolley F Size (Aluminium)</t>
  </si>
  <si>
    <t>Item</t>
  </si>
  <si>
    <t>Metro - Teaching Hospitals</t>
  </si>
  <si>
    <t>Rental Charges for Metro - Teaching Hospitals</t>
  </si>
  <si>
    <t>Metro - Secondary Hospitals</t>
  </si>
  <si>
    <t>Rental Charges for Metro - Secondary Hospitals</t>
  </si>
  <si>
    <t>Metro - Secondary Hospital</t>
  </si>
  <si>
    <t>Delivery and Service Charges for Metro - Teaching Hospitals</t>
  </si>
  <si>
    <t>Delivery and Service Charges for Metro - Secondary Hospitals</t>
  </si>
  <si>
    <t>Delivery and Service Charges for Combined Wheatbelt/South West/Great Southern Region</t>
  </si>
  <si>
    <t>Delivery and Service Charges for Combined Midwest/Goldfields Region</t>
  </si>
  <si>
    <t>Delivery and Service Charges for Combined Pilbara/Kimberley Region</t>
  </si>
  <si>
    <t>530C</t>
  </si>
  <si>
    <t>530D</t>
  </si>
  <si>
    <t>B</t>
  </si>
  <si>
    <t>530E</t>
  </si>
  <si>
    <t>530G</t>
  </si>
  <si>
    <t>SRVCHGMEDC</t>
  </si>
  <si>
    <t>590C</t>
  </si>
  <si>
    <t>470C</t>
  </si>
  <si>
    <t>470D</t>
  </si>
  <si>
    <t>470E</t>
  </si>
  <si>
    <t>SRVCHGMEDD</t>
  </si>
  <si>
    <t>470G</t>
  </si>
  <si>
    <t>ND</t>
  </si>
  <si>
    <t>470F8</t>
  </si>
  <si>
    <t>SRVCHGMEDE</t>
  </si>
  <si>
    <t>NE</t>
  </si>
  <si>
    <t>470MAN15</t>
  </si>
  <si>
    <t>610C</t>
  </si>
  <si>
    <t>SRVCHGMEDF8</t>
  </si>
  <si>
    <t>610D</t>
  </si>
  <si>
    <t>610E</t>
  </si>
  <si>
    <t>NF9</t>
  </si>
  <si>
    <t>610G</t>
  </si>
  <si>
    <t>SRVCHGMEDG</t>
  </si>
  <si>
    <t>570C</t>
  </si>
  <si>
    <t>NG</t>
  </si>
  <si>
    <t>570D</t>
  </si>
  <si>
    <t>570E</t>
  </si>
  <si>
    <t>SRVCHGMEDMAN15</t>
  </si>
  <si>
    <t>570G</t>
  </si>
  <si>
    <t>NMAN15</t>
  </si>
  <si>
    <t>420C</t>
  </si>
  <si>
    <t>400C</t>
  </si>
  <si>
    <t>400ND</t>
  </si>
  <si>
    <t>400NE</t>
  </si>
  <si>
    <t>400NF9</t>
  </si>
  <si>
    <t>400NG</t>
  </si>
  <si>
    <t>400CD</t>
  </si>
  <si>
    <t>655CD</t>
  </si>
  <si>
    <t>655ED</t>
  </si>
  <si>
    <t>088BX10</t>
  </si>
  <si>
    <t>088BX15</t>
  </si>
  <si>
    <t>088BX100</t>
  </si>
  <si>
    <t>088BX200</t>
  </si>
  <si>
    <t>Bunbury</t>
  </si>
  <si>
    <t>Within 200km of Bunbury.</t>
  </si>
  <si>
    <t>Geraldton</t>
  </si>
  <si>
    <t># Price based on a full time person being fully employed for a year. Additional person's will be charged at the above rate</t>
  </si>
  <si>
    <t>Liquid Nitrogen - Provided in BOC Flasks and Dewars (Product Code 703)</t>
  </si>
  <si>
    <t>Rental Charges for Combined Wheatbelt/SW/Great Southern Region</t>
  </si>
  <si>
    <t>Rental Charges for Midwest/Goldfields</t>
  </si>
  <si>
    <t>BOC Tank Size</t>
  </si>
  <si>
    <t>BOC Material Code</t>
  </si>
  <si>
    <t>BOC Material Name</t>
  </si>
  <si>
    <t>BOC Cylinder Size</t>
  </si>
  <si>
    <t>NA</t>
  </si>
  <si>
    <t>Courier</t>
  </si>
  <si>
    <t>Oxygen Concentrator KIT</t>
  </si>
  <si>
    <t>Fiona Stanley Hospital</t>
  </si>
  <si>
    <t>VIE15000 (Horizontal)</t>
  </si>
  <si>
    <t xml:space="preserve">Liquid Oxygen Price per Cubic Metre </t>
  </si>
  <si>
    <t xml:space="preserve">Direct Delivery Charge ($) per Cubic Metre </t>
  </si>
  <si>
    <t>Monthly Tank Rental Charge</t>
  </si>
  <si>
    <t xml:space="preserve">Annual Tank Rental Charge </t>
  </si>
  <si>
    <t xml:space="preserve">Liquid Nitrogen Price per Litre </t>
  </si>
  <si>
    <t xml:space="preserve">Monthly 160L Dewar Rental Charge </t>
  </si>
  <si>
    <t xml:space="preserve">Annual 160L Dewar Rental Charge </t>
  </si>
  <si>
    <t>Direct Delivery Charge ($) per Litre</t>
  </si>
  <si>
    <t xml:space="preserve">Direct Delivery Charge ($) per Litre </t>
  </si>
  <si>
    <t xml:space="preserve">Price per Cubic Metre </t>
  </si>
  <si>
    <t xml:space="preserve">Cylinder Price </t>
  </si>
  <si>
    <t>Price per Cubic Metre</t>
  </si>
  <si>
    <t>Price per Kg</t>
  </si>
  <si>
    <t xml:space="preserve">*Purchase Price (if not available for rent) </t>
  </si>
  <si>
    <t>Cylinder Price</t>
  </si>
  <si>
    <t xml:space="preserve">Delivery/Collection Charge (one charge for all items in the consignment) </t>
  </si>
  <si>
    <t xml:space="preserve">Royal Perth Hospital </t>
  </si>
  <si>
    <t xml:space="preserve">Sir Charles Gairdner Hospital </t>
  </si>
  <si>
    <t xml:space="preserve">Other Metro Secondary Hospitals </t>
  </si>
  <si>
    <t>Other Metro Teaching Hospitals</t>
  </si>
  <si>
    <t>MEDICAL GASES - CYLINDERS</t>
  </si>
  <si>
    <t>VIT8000</t>
  </si>
  <si>
    <t>VIE30000</t>
  </si>
  <si>
    <t>VIE20000 (Vertical)</t>
  </si>
  <si>
    <t>555D</t>
  </si>
  <si>
    <t>555E</t>
  </si>
  <si>
    <t>555G</t>
  </si>
  <si>
    <t>Fiona Stanley Hospital Emergency Breakdown Panel</t>
  </si>
  <si>
    <t>Nitrous Oxide/Oxygen (Entonox)</t>
  </si>
  <si>
    <t>Only available as a special mix</t>
  </si>
  <si>
    <t>590D</t>
  </si>
  <si>
    <t>590G</t>
  </si>
  <si>
    <t>610F8</t>
  </si>
  <si>
    <t>400B</t>
  </si>
  <si>
    <t>Medical Gas Integrated Regulator CD Size</t>
  </si>
  <si>
    <t>Oxygen Concentrator 0-10 LPM**</t>
  </si>
  <si>
    <t>Oxygen Concentrator 0-5LPM**</t>
  </si>
  <si>
    <t>Oxygen Conserving Device</t>
  </si>
  <si>
    <t>Oxygen Reg/Flow Portable***</t>
  </si>
  <si>
    <t>Oxygen Reg/Flow Stationary***</t>
  </si>
  <si>
    <t>Oxygen Reg/Flow Paediatric***</t>
  </si>
  <si>
    <t>B Size Cylinder Bag (Airline Travel approved)</t>
  </si>
  <si>
    <t>C/CD Size Cylinder Bag (Airline Travel approved)</t>
  </si>
  <si>
    <t>R401KITF</t>
  </si>
  <si>
    <t>R401KITFE</t>
  </si>
  <si>
    <t>JGMEDG</t>
  </si>
  <si>
    <t>Discontinued</t>
  </si>
  <si>
    <t>SRVCHGMEDF9</t>
  </si>
  <si>
    <t>R403KITX</t>
  </si>
  <si>
    <t>R403KITR</t>
  </si>
  <si>
    <t>R401KITE</t>
  </si>
  <si>
    <t>R401KITC</t>
  </si>
  <si>
    <t>R401KITH</t>
  </si>
  <si>
    <t>R401KITSB</t>
  </si>
  <si>
    <t>R401KITS</t>
  </si>
  <si>
    <t>TM117G</t>
  </si>
  <si>
    <t>Trolley cylinder (A,D cylinders only) aluminium</t>
  </si>
  <si>
    <t>Trolley cylinder (E cylinder only) steel</t>
  </si>
  <si>
    <t>Trolley cylinder (G cylinders)</t>
  </si>
  <si>
    <t>Oxygen Concentrator 10LPM</t>
  </si>
  <si>
    <t>Oxygen Concentrator 5LPM</t>
  </si>
  <si>
    <t>Oxygen Conserving Regulator Device</t>
  </si>
  <si>
    <t>O2 Dial Flow Reg 0-15lpm</t>
  </si>
  <si>
    <t>O2 Dial Flow Reg 0-3lpm</t>
  </si>
  <si>
    <t xml:space="preserve">Twin O Vac Suction Unit w/o tubing </t>
  </si>
  <si>
    <t xml:space="preserve">Daily Rental Charge </t>
  </si>
  <si>
    <t>** Oxygen Concentrators to include setup kit with spare filters, 3 nasal cannulae, swivel connector, 10m tubing and patient manual.</t>
  </si>
  <si>
    <t>*** Oxygen Regulator / Flowmeters to include tubing and nasal cannula as per Customer's requirements.</t>
  </si>
  <si>
    <t>5kg</t>
  </si>
  <si>
    <t>10kg</t>
  </si>
  <si>
    <t>15kg</t>
  </si>
  <si>
    <t>100kg</t>
  </si>
  <si>
    <t>200kg</t>
  </si>
  <si>
    <t xml:space="preserve">DRY ICE BLOCK BX5 SIZE </t>
  </si>
  <si>
    <t>DRY ICE PELLETS BX10 SIZE</t>
  </si>
  <si>
    <t>DRY ICE PELLETS BX15 SIZE</t>
  </si>
  <si>
    <t xml:space="preserve">DRY ICE PELLETS BX100 SIZE </t>
  </si>
  <si>
    <t>DRY ICE PELLETS BX200 SIZE</t>
  </si>
  <si>
    <t xml:space="preserve">DRY ICE PELLETS BULK   </t>
  </si>
  <si>
    <t>089BX5</t>
  </si>
  <si>
    <t>Oxygen Medical B Size</t>
  </si>
  <si>
    <t>Oxygen Concentrator 0-10LPM**</t>
  </si>
  <si>
    <t>Oxygen Medical D Size RPV</t>
  </si>
  <si>
    <t>Oxygen Medical E Size RPV</t>
  </si>
  <si>
    <t>Oxygen Medical G Size RPV</t>
  </si>
  <si>
    <t>Oxygen Reg/Flow Portable</t>
  </si>
  <si>
    <t>Oxygen Reg/Flow Stationary</t>
  </si>
  <si>
    <t>Oxygen Reg/Flow Paediatric</t>
  </si>
  <si>
    <t>Daily Rental Charge</t>
  </si>
  <si>
    <t>Not Available</t>
  </si>
  <si>
    <t>R403KITRP</t>
  </si>
  <si>
    <t>R400B</t>
  </si>
  <si>
    <t>R400C</t>
  </si>
  <si>
    <t>R400CD</t>
  </si>
  <si>
    <t>R400D</t>
  </si>
  <si>
    <t>R400ND</t>
  </si>
  <si>
    <t>R400E</t>
  </si>
  <si>
    <t>R400NE</t>
  </si>
  <si>
    <t>R400NG</t>
  </si>
  <si>
    <t>BOC Rental Material Code</t>
  </si>
  <si>
    <t>BOC Purchase Material Code</t>
  </si>
  <si>
    <t>JGMEDCD</t>
  </si>
  <si>
    <t>JGMEDE</t>
  </si>
  <si>
    <t>818-0051</t>
  </si>
  <si>
    <t>818-0040</t>
  </si>
  <si>
    <t>CARRYBAGMEDS</t>
  </si>
  <si>
    <t>CARRYBAGMEDM</t>
  </si>
  <si>
    <t>Inogen G3 4 hour battery</t>
  </si>
  <si>
    <t>Inogen G3 8 hour battery</t>
  </si>
  <si>
    <t>BOC Product Description</t>
  </si>
  <si>
    <t>Metro Region</t>
  </si>
  <si>
    <t>Albany</t>
  </si>
  <si>
    <t>Within 200km of Albany.</t>
  </si>
  <si>
    <t>Collection from local agent</t>
  </si>
  <si>
    <t>Within 50km of Albany.</t>
  </si>
  <si>
    <t>Within 50km of Bunbury.</t>
  </si>
  <si>
    <t>All other areas - cylinders</t>
  </si>
  <si>
    <t>Local agent</t>
  </si>
  <si>
    <t>All other areas.</t>
  </si>
  <si>
    <t>Kalgoorlie</t>
  </si>
  <si>
    <t>Within 100km of Kalgoorlie.</t>
  </si>
  <si>
    <t>Within 100km of Geraldton.</t>
  </si>
  <si>
    <t>All other areas - excluding cylinders</t>
  </si>
  <si>
    <t>By phone</t>
  </si>
  <si>
    <t>All areas - excluding cylinders</t>
  </si>
  <si>
    <t>All areas.</t>
  </si>
  <si>
    <t>All areas - cylinders</t>
  </si>
  <si>
    <t xml:space="preserve">Monthly On-site Hospital Service Fee (930)** </t>
  </si>
  <si>
    <t>Monthly On-site Hospital Service Fee (930)**</t>
  </si>
  <si>
    <t>Liquid Nitrogen Price per Cubic Metre</t>
  </si>
  <si>
    <t>Liquid Argon Price per Cubic Metre</t>
  </si>
  <si>
    <t>Liquid Oxygen, Nitrogen and Argon Pricing</t>
  </si>
  <si>
    <t>All prices are GST Exclusive</t>
  </si>
  <si>
    <t>Cylinder Type</t>
  </si>
  <si>
    <t>Discounted Cost of Replacement</t>
  </si>
  <si>
    <t>Medical Gas Cylinder Integrated Regulator CD Size</t>
  </si>
  <si>
    <t>Trolley Cylinder C/CD/D</t>
  </si>
  <si>
    <t>Trolley Cylinder D/E</t>
  </si>
  <si>
    <t>Cylinder Rental and Purchase Charges for all Regions</t>
  </si>
  <si>
    <t>Purchase Charge</t>
  </si>
  <si>
    <t>Direct Delivery Charge^ per Cylinder</t>
  </si>
  <si>
    <t>Handling Charge^ per Cylinder</t>
  </si>
  <si>
    <t>Agent Delivery Charge^ per Cylinder</t>
  </si>
  <si>
    <t>Box Price</t>
  </si>
  <si>
    <t>Direct Delivery Charge^ per Box</t>
  </si>
  <si>
    <t>Handling Charge^ per Box</t>
  </si>
  <si>
    <t>Agent Delivery Charge^ per Box</t>
  </si>
  <si>
    <t>Direct Delivery Charge*</t>
  </si>
  <si>
    <t>Cylinder Write-Off Cost*</t>
  </si>
  <si>
    <t>*Customers can elect to declare a cylinder lost and pay the discounted write-off cost for cylinders held longer than 12-months.</t>
  </si>
  <si>
    <t>Hedland Health Campus</t>
  </si>
  <si>
    <t>See next row</t>
  </si>
  <si>
    <t>MEDICAL GAS: BULK LIQUID OXYGEN, NITROGEN &amp; ARGON</t>
  </si>
  <si>
    <t>Click on the links below to access tables for each region:</t>
  </si>
  <si>
    <t>Metro Teaching Hospitals</t>
  </si>
  <si>
    <t>Metro Secondary Hospitals</t>
  </si>
  <si>
    <t>Cylinder Pallet</t>
  </si>
  <si>
    <t xml:space="preserve">Metropolitan </t>
  </si>
  <si>
    <t>Liquid Carbon Dioxide per KG</t>
  </si>
  <si>
    <t>Liquid Carbon Dioxide (Product Code 753)</t>
  </si>
  <si>
    <t>R403KITPC1</t>
  </si>
  <si>
    <t>VIE1500</t>
  </si>
  <si>
    <t>971 - Cost of Initial Setup &amp; Education</t>
  </si>
  <si>
    <t xml:space="preserve">973-Additional Charge for After Hours/Weekend Delivery </t>
  </si>
  <si>
    <t xml:space="preserve"> $                                           -  </t>
  </si>
  <si>
    <t xml:space="preserve"> $                                  -  </t>
  </si>
  <si>
    <t>400NMAN15</t>
  </si>
  <si>
    <t>Karratha Health Campus</t>
  </si>
  <si>
    <t>Liquid Nitrogen - Provided into Customer's Flasks and Dewars (Product Code 713, 713CRYO &amp; 713COLLECT)</t>
  </si>
  <si>
    <t>B Medical Oxygen</t>
  </si>
  <si>
    <t>C Medical Oxygen</t>
  </si>
  <si>
    <t>CD Medical Oxygen</t>
  </si>
  <si>
    <t xml:space="preserve">Medical Gas Integrated Regulator ED Size </t>
  </si>
  <si>
    <t>D Medical Oxygen</t>
  </si>
  <si>
    <t>ND Medical Oxygen</t>
  </si>
  <si>
    <t>E Medical Oxygen</t>
  </si>
  <si>
    <t>NE Medical Oxygen</t>
  </si>
  <si>
    <t>R400NF9</t>
  </si>
  <si>
    <t>NF9 Medical Oxygen</t>
  </si>
  <si>
    <t>R400G</t>
  </si>
  <si>
    <t>G Medical Oxygen</t>
  </si>
  <si>
    <t>NG Medical Oxygen</t>
  </si>
  <si>
    <t>R400NMAN15</t>
  </si>
  <si>
    <t>NMAN15 Medical Oxygen</t>
  </si>
  <si>
    <t>Simply Go Transportable Oxygen Concentrator</t>
  </si>
  <si>
    <t xml:space="preserve">972-Additional Charge Same Day Delivery </t>
  </si>
  <si>
    <t>555G2</t>
  </si>
  <si>
    <t>555D2</t>
  </si>
  <si>
    <t>D2</t>
  </si>
  <si>
    <t>G2</t>
  </si>
  <si>
    <t>Perth Childrens Hospital</t>
  </si>
  <si>
    <t>SRVCHGMEDD2</t>
  </si>
  <si>
    <t>SRVCHGMEDG2</t>
  </si>
  <si>
    <t>Medical Gas Cylinder G2 Size</t>
  </si>
  <si>
    <t>DD</t>
  </si>
  <si>
    <t>655DD</t>
  </si>
  <si>
    <t xml:space="preserve">Medical Gas Integrated Regulator DD Size </t>
  </si>
  <si>
    <t xml:space="preserve">All Prices are GST Exclusive </t>
  </si>
  <si>
    <t>All Prices are GST Exclusive</t>
  </si>
  <si>
    <t>Medical Gas Cylinder D1 Size</t>
  </si>
  <si>
    <t>D1</t>
  </si>
  <si>
    <t>R400D1</t>
  </si>
  <si>
    <t>D1 Medical Oxygen</t>
  </si>
  <si>
    <t>R403KITS</t>
  </si>
  <si>
    <t>R403KITSB</t>
  </si>
  <si>
    <t>R403KITH</t>
  </si>
  <si>
    <t>R403KITC</t>
  </si>
  <si>
    <t>R403KITE</t>
  </si>
  <si>
    <t>R403KITF</t>
  </si>
  <si>
    <t>R403KITFE</t>
  </si>
  <si>
    <t>470D1</t>
  </si>
  <si>
    <t>400D1</t>
  </si>
  <si>
    <t>Oxygen Medical D1 Size</t>
  </si>
  <si>
    <t xml:space="preserve">All prices are GST Exclusive </t>
  </si>
  <si>
    <t>Fluid: Gaseous carbon dioxide - Delivery Method: Cryospeed 3000</t>
  </si>
  <si>
    <t>Metropolitan Region</t>
  </si>
  <si>
    <t>Direct Delivery Charge ($) per kilogram</t>
  </si>
  <si>
    <t>Fluid: Gaseous carbon dioxide Price (ex GST) per kilogram
Product code is:  755CRYO</t>
  </si>
  <si>
    <t xml:space="preserve">Monthly Rental Charge (ex GST) - Vessel code : 755CRYOVIE3000 </t>
  </si>
  <si>
    <t>Sir Charles Gairdner Hospital (SNRI)</t>
  </si>
  <si>
    <t>Sir Charles Gairdner Hospital (Pathwest)</t>
  </si>
  <si>
    <t>MEDPANEL</t>
  </si>
  <si>
    <t>Murdoch University***</t>
  </si>
  <si>
    <t>Perth Mint Refinery</t>
  </si>
  <si>
    <t>Product</t>
  </si>
  <si>
    <t>LOX</t>
  </si>
  <si>
    <t>LIN</t>
  </si>
  <si>
    <t>LAR</t>
  </si>
  <si>
    <t>Medical Gas Cylinder Integrated Regulator DD Size</t>
  </si>
  <si>
    <t>Medical Gas Cylinder Integrated Regulator ED Size</t>
  </si>
  <si>
    <t>Medical Gas Cylinder ND RPV Size</t>
  </si>
  <si>
    <t>Medical Gas Cylinder NE RPV Size</t>
  </si>
  <si>
    <t>Medical Gas Pack F8 Size</t>
  </si>
  <si>
    <t>Medical Gas Pack NF8 Size</t>
  </si>
  <si>
    <t>Medical Gas Pack F9 Size</t>
  </si>
  <si>
    <t>Medical Gas Pack NF9 Size</t>
  </si>
  <si>
    <t>Medical Gas Cylinder NG RPV Size</t>
  </si>
  <si>
    <t>Medical Gas Pack MAN15 Size</t>
  </si>
  <si>
    <t>Medical Gas Pack NMAN15 Size</t>
  </si>
  <si>
    <t>Dry Ice Box 100-200kg Size</t>
  </si>
  <si>
    <t>Oxygen Concentrator 0-10 LPM (GST exempt)</t>
  </si>
  <si>
    <t>Oxygen Concentrator 0-5 LPM (GST exempt)</t>
  </si>
  <si>
    <t>Paediatric Oxygen Concentrator 0-1 LPM (GST exempt)</t>
  </si>
  <si>
    <t>Simplygo &amp; Zen O Portable Concentrator (GST exempt)</t>
  </si>
  <si>
    <t>Inogen G3 Portable Concentrator (GST exempt)</t>
  </si>
  <si>
    <t>Inogen G5 Portable Concentrator (GST exempt)</t>
  </si>
  <si>
    <t>Caire Freestyle Portable Concentrator (GST exempt)</t>
  </si>
  <si>
    <t>Oxygen Conserving Device (GST exempt)</t>
  </si>
  <si>
    <t>Oxygen Reg/Flow Portable (GST exempt)</t>
  </si>
  <si>
    <t>Oxygen Reg/Flow Stationary (GST exempt)</t>
  </si>
  <si>
    <t>Oxygen Reg/Flow Paediatric (GST exempt)</t>
  </si>
  <si>
    <t>Portable Oxygen Cylinder Carry Bag C/CD Size (Airline Travel Approved) (GST exempt)</t>
  </si>
  <si>
    <t>Portable Oxygen Cylinder Carry Bag B Size (Airline Travel Approved)(GST exempt)</t>
  </si>
  <si>
    <t>Cylinder Trolley G Size (Purchase Only)</t>
  </si>
  <si>
    <t xml:space="preserve">Medical Gas Cylinder B Size (Oxygen Only) </t>
  </si>
  <si>
    <t xml:space="preserve">Medical Gas Cylinder C Size (Oxygen Only) </t>
  </si>
  <si>
    <t xml:space="preserve">Medical Gas Integrated Regulator CD Size (Oxygen Only) </t>
  </si>
  <si>
    <t xml:space="preserve">Medical Gas Cylinder D2 Size </t>
  </si>
  <si>
    <t xml:space="preserve">Medical Gas Cylinder D Size (Oxygen Only) </t>
  </si>
  <si>
    <t xml:space="preserve">Medical Gas Cylinder D1 Size (Oxygen Only) </t>
  </si>
  <si>
    <t xml:space="preserve">Medical Gas Cylinder D Size RPV (Oxygen Only) </t>
  </si>
  <si>
    <t xml:space="preserve">Medical Gas Cylinder E Size (Oxygen Only) </t>
  </si>
  <si>
    <t xml:space="preserve">Medical Gas Cylinder E Size RPV (Oxygen Only) </t>
  </si>
  <si>
    <t xml:space="preserve">Medical Gas Pack F9 Size RPV (Oxygen Only) </t>
  </si>
  <si>
    <t xml:space="preserve">Medical Gas Cylinder G (Oxygen Only) </t>
  </si>
  <si>
    <t xml:space="preserve">Medical Gas Cylinder G Size RPV (Oxygen Only) </t>
  </si>
  <si>
    <t xml:space="preserve">Medical Gas Pack MAN15 Size RPV (Oxygen Only) </t>
  </si>
  <si>
    <t>Portable Oxygen Cylinder Carry Bag B Size (Airline Travel Approved)</t>
  </si>
  <si>
    <t>Portable Oxygen Cylinder Carry Bag C/CD Size (Airline Travel Approved)</t>
  </si>
  <si>
    <t>Dry Ice Box 100kg Size</t>
  </si>
  <si>
    <t>Dry Ice Box 200kg Size</t>
  </si>
  <si>
    <t>Zen O Portable Concentrator (Purchase Only)</t>
  </si>
  <si>
    <t>Simplygo Portable Concentrator (Purchase Only)</t>
  </si>
  <si>
    <t>Twin O Vac Suction Unit (Purchase Only)</t>
  </si>
  <si>
    <t>R655CD</t>
  </si>
  <si>
    <t>R655DD</t>
  </si>
  <si>
    <t>R655ED</t>
  </si>
  <si>
    <t>R088BX100</t>
  </si>
  <si>
    <t>R088BX200</t>
  </si>
  <si>
    <t>RS-00502-AUS-S</t>
  </si>
  <si>
    <t xml:space="preserve">C </t>
  </si>
  <si>
    <t>CARBOGEN D SIZE</t>
  </si>
  <si>
    <t>CARBOGEN D2 SIZE</t>
  </si>
  <si>
    <t>CARBOGEN E SIZE</t>
  </si>
  <si>
    <t>CARBOGEN G SIZE</t>
  </si>
  <si>
    <t>CARBOGEN G2 SIZE</t>
  </si>
  <si>
    <t>CO2 MEDICAL C SIZE</t>
  </si>
  <si>
    <t>CO2 MEDICAL D SIZE</t>
  </si>
  <si>
    <t>CO2 MEDICAL E SIZE</t>
  </si>
  <si>
    <t>CO2 MEDICAL G SIZE</t>
  </si>
  <si>
    <t>HELIUM MEDICAL C SIZE</t>
  </si>
  <si>
    <t>HELIUM MEDICAL D SIZE</t>
  </si>
  <si>
    <t>HELIUM MEDICAL G SIZE</t>
  </si>
  <si>
    <t>MEDICAL DRY AIR C SIZE</t>
  </si>
  <si>
    <t>MEDICAL DRY AIR D SIZE</t>
  </si>
  <si>
    <t>MEDICAL DRY AIR D1 SIZE</t>
  </si>
  <si>
    <t>MEDICAL DRY AIR E SIZE</t>
  </si>
  <si>
    <t>MEDICAL DRY AIR G SIZE</t>
  </si>
  <si>
    <t>MEDICAL DRY AIR F8 SIZE</t>
  </si>
  <si>
    <t>MEDICAL DRY AIR MAN15 SIZE</t>
  </si>
  <si>
    <t>N2O MEDICAL C SIZE</t>
  </si>
  <si>
    <t>N2O MEDICAL D SIZE</t>
  </si>
  <si>
    <t>N2O MEDICAL E SIZE</t>
  </si>
  <si>
    <t>N2O MEDICAL F8 SIZE</t>
  </si>
  <si>
    <t>N2O MEDICAL G SIZE</t>
  </si>
  <si>
    <t>ENTONOX C SIZE</t>
  </si>
  <si>
    <t>ENTONOX D SIZE</t>
  </si>
  <si>
    <t>ENTONOX E SIZE</t>
  </si>
  <si>
    <t>ENTONOX G SIZE</t>
  </si>
  <si>
    <t>OXYGEN DRY BREATHING C SIZE</t>
  </si>
  <si>
    <t>OXYGEN MEDICAL B SIZE</t>
  </si>
  <si>
    <t>OXYGEN MEDICAL C SIZE</t>
  </si>
  <si>
    <t>OXYGEN INHALO CD SIZE</t>
  </si>
  <si>
    <t>OXYGEN MEDICAL D1 SIZE</t>
  </si>
  <si>
    <t>OXYGEN MEDICAL D SIZE RPV</t>
  </si>
  <si>
    <t>OXYGEN MEDICAL E SIZE RPV</t>
  </si>
  <si>
    <t>OXYGEN MEDICAL F9 SIZE RPV</t>
  </si>
  <si>
    <t>OXYGEN MEDICAL G SIZE RPV</t>
  </si>
  <si>
    <t>OXYGEN MEDICAL MAN15 SIZE RPV</t>
  </si>
  <si>
    <t>HELIOX28 INHALO CD SIZE</t>
  </si>
  <si>
    <t>HELIOX28 INHALO DD SIZE</t>
  </si>
  <si>
    <t>HELIOX28 INHALO ED SIZE</t>
  </si>
  <si>
    <t>Cylinder Price (Gas Only)</t>
  </si>
  <si>
    <t>20kg</t>
  </si>
  <si>
    <t>Dry Ice Pellets Bulk</t>
  </si>
  <si>
    <t xml:space="preserve">DRY ICE PELLETS BX20 SIZE </t>
  </si>
  <si>
    <t>088BX20</t>
  </si>
  <si>
    <t>Same Day Delivery Charge (per order) RES02</t>
  </si>
  <si>
    <t>After Hours Delivery Charge (per order) RES03</t>
  </si>
  <si>
    <t>Collection Fee (Applies per cylinder if contract is cancelled or Region is lost) DEL05</t>
  </si>
  <si>
    <t>Decontamination fee per cylinder or per piece of medical equipment 90031302</t>
  </si>
  <si>
    <t>Oxygen Concentrator Paediatric 0-1LPM</t>
  </si>
  <si>
    <t>Zen O Portable Concentrator</t>
  </si>
  <si>
    <t>Simplygo Portable Concentrator</t>
  </si>
  <si>
    <t xml:space="preserve">Oxygen Medical D1 Size </t>
  </si>
  <si>
    <t>N/A</t>
  </si>
  <si>
    <t>R403KITPC5</t>
  </si>
  <si>
    <t>Respondent's Cylinder Size</t>
  </si>
  <si>
    <t>Service Code</t>
  </si>
  <si>
    <t>Ongoing cylinder deliveries post initial set up Up to 50kms</t>
  </si>
  <si>
    <t>DELZONE1</t>
  </si>
  <si>
    <t>Ongoing cylinder deliveries post initial set up Up to 100kms</t>
  </si>
  <si>
    <t>DELZONE2</t>
  </si>
  <si>
    <t>Ongoing cylinder deliveries post initial set up Up to 200kms</t>
  </si>
  <si>
    <t>DELZONE3</t>
  </si>
  <si>
    <t>DELZONE4</t>
  </si>
  <si>
    <t>Collection fee per collection request (upon cancellation of contract or loss of Region)</t>
  </si>
  <si>
    <t>DEL05</t>
  </si>
  <si>
    <t>Decontamination fee per cylinder or per piece of medical equipment</t>
  </si>
  <si>
    <t>90031302</t>
  </si>
  <si>
    <t>Other Delivery &amp; Special Service Fees</t>
  </si>
  <si>
    <r>
      <rPr>
        <b/>
        <sz val="10"/>
        <rFont val="Arial"/>
        <family val="2"/>
      </rPr>
      <t>Notes:</t>
    </r>
    <r>
      <rPr>
        <sz val="10"/>
        <rFont val="Arial"/>
        <family val="2"/>
      </rPr>
      <t xml:space="preserve">
* Price based on a full time person being fully employed for a year. # Additional person's will be charged at the above rate                                                                                                                                                                                                                                                                                                     ** 930 - BOC will charge each month an On-site Hospital Service Fee which is for the scanners, PartnerNET computerised system and ongoing support services
Rental is payable on cylinder storeroom stock at the rates submitted in in Medical Gas - Cylinders Tables, ths will be calculated and charged on a montly basis in the form of a management fee
</t>
    </r>
  </si>
  <si>
    <t>CUA GAS2023 Medical Gases - Price Schedule</t>
  </si>
  <si>
    <t>Prices effective from 20 September 2023 - 19 September 2024</t>
  </si>
  <si>
    <t>Metro - Teaching Hospital</t>
  </si>
  <si>
    <t>Pn</t>
  </si>
  <si>
    <t>=</t>
  </si>
  <si>
    <t>Po</t>
  </si>
  <si>
    <t>x</t>
  </si>
  <si>
    <t>(</t>
  </si>
  <si>
    <t>CPIn</t>
  </si>
  <si>
    <t>)</t>
  </si>
  <si>
    <t>CPIo</t>
  </si>
  <si>
    <t>Revised price</t>
  </si>
  <si>
    <t>Price at the beginning of the contract period</t>
  </si>
  <si>
    <t>Latest available Consumer Price Index (All Groups CPI, Perth)</t>
  </si>
  <si>
    <t>Cat 6401.0 - Table 1, Series ID A2325826V at the time of variation</t>
  </si>
  <si>
    <t>Previous available Consumer Price Index (All Groups CPI, Perth)</t>
  </si>
  <si>
    <t>Cat 6401.0 - Table 1, Series ID A2325826V at the time of previous variation</t>
  </si>
  <si>
    <t>* Always round to 1 dec point</t>
  </si>
  <si>
    <t>Latest Consumer Price Index (Transport Perth)</t>
  </si>
  <si>
    <t xml:space="preserve">Transport CPI - (Cat No 6401.3, Transport, Perth) </t>
  </si>
  <si>
    <t>Previous Consumer Price Index (Transport Perth)</t>
  </si>
  <si>
    <r>
      <t xml:space="preserve">Latest Rate:  </t>
    </r>
    <r>
      <rPr>
        <b/>
        <i/>
        <sz val="8"/>
        <color rgb="FF0000FF"/>
        <rFont val="Century Gothic"/>
        <family val="2"/>
      </rPr>
      <t>June 2023</t>
    </r>
  </si>
  <si>
    <r>
      <t xml:space="preserve">Previous Rate:  </t>
    </r>
    <r>
      <rPr>
        <b/>
        <i/>
        <sz val="8"/>
        <color rgb="FF0000FF"/>
        <rFont val="Century Gothic"/>
        <family val="2"/>
      </rPr>
      <t>September 2022</t>
    </r>
  </si>
  <si>
    <r>
      <t xml:space="preserve">Latest Rate:  </t>
    </r>
    <r>
      <rPr>
        <b/>
        <i/>
        <sz val="8"/>
        <color rgb="FF0000FF"/>
        <rFont val="Century Gothic"/>
        <family val="2"/>
      </rPr>
      <t>July 2023</t>
    </r>
  </si>
  <si>
    <r>
      <t xml:space="preserve">Previous Rate: </t>
    </r>
    <r>
      <rPr>
        <b/>
        <i/>
        <sz val="8"/>
        <color rgb="FF0000FF"/>
        <rFont val="Century Gothic"/>
        <family val="2"/>
      </rPr>
      <t>September 2022</t>
    </r>
  </si>
  <si>
    <t>WA GOVT Calculation Sheet - Delivery Charges</t>
  </si>
  <si>
    <t>WA GOVT Calculation Sheet - Delivered Gas, Gas &amp; Rental</t>
  </si>
  <si>
    <t>All Prices are GST Exclusive 
Revised by Formula
Effective 20.09.2023</t>
  </si>
  <si>
    <t>TRIM : #06352917</t>
  </si>
  <si>
    <t>Calculation Worksheet : TRIM NA</t>
  </si>
  <si>
    <t>Document last Updated: 20/09/2023</t>
  </si>
  <si>
    <t>Document last Updated:20/09/2023</t>
  </si>
  <si>
    <t>Inogen One Portable Oxygen Concentrator   </t>
  </si>
  <si>
    <t>R403KITPC3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</si>
</sst>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quot;$&quot;#,##0.00"/>
    <numFmt numFmtId="8" formatCode="&quot;$&quot;#,##0.00;[Red]\-&quot;$&quot;#,##0.00"/>
    <numFmt numFmtId="44" formatCode="_-&quot;$&quot;* #,##0.00_-;\-&quot;$&quot;* #,##0.00_-;_-&quot;$&quot;* &quot;-&quot;??_-;_-@_-"/>
    <numFmt numFmtId="43" formatCode="_-* #,##0.00_-;\-* #,##0.00_-;_-* &quot;-&quot;??_-;_-@_-"/>
    <numFmt numFmtId="164" formatCode="_-&quot;$&quot;* #,##0.0000_-;\-&quot;$&quot;* #,##0.0000_-;_-&quot;$&quot;* &quot;-&quot;??_-;_-@_-"/>
    <numFmt numFmtId="165" formatCode="0.000"/>
    <numFmt numFmtId="166" formatCode="&quot;$&quot;#,##0.0000;[Red]\-&quot;$&quot;#,##0.0000"/>
    <numFmt numFmtId="167" formatCode="_-&quot;$&quot;* #,##0.000_-;\-&quot;$&quot;* #,##0.000_-;_-&quot;$&quot;* &quot;-&quot;??_-;_-@_-"/>
    <numFmt numFmtId="168" formatCode="0.0000"/>
    <numFmt numFmtId="169" formatCode="0.0"/>
    <numFmt numFmtId="170" formatCode="0.0%"/>
    <numFmt numFmtId="171" formatCode="0.00000"/>
  </numFmts>
  <fonts count="56" x14ac:knownFonts="1">
    <font>
      <sz val="10"/>
      <name val="Arial"/>
    </font>
    <font>
      <sz val="11"/>
      <color theme="1"/>
      <name val="Calibri"/>
      <family val="2"/>
      <scheme val="minor"/>
    </font>
    <font>
      <sz val="11"/>
      <color theme="1"/>
      <name val="Calibri"/>
      <family val="2"/>
      <scheme val="minor"/>
    </font>
    <font>
      <sz val="11"/>
      <color indexed="8"/>
      <name val="Arial"/>
      <family val="2"/>
    </font>
    <font>
      <sz val="10"/>
      <name val="Arial"/>
      <family val="2"/>
    </font>
    <font>
      <sz val="8"/>
      <name val="Arial"/>
      <family val="2"/>
    </font>
    <font>
      <b/>
      <sz val="12"/>
      <name val="Arial"/>
      <family val="2"/>
    </font>
    <font>
      <sz val="12"/>
      <name val="Arial"/>
      <family val="2"/>
    </font>
    <font>
      <b/>
      <sz val="18"/>
      <name val="Arial"/>
      <family val="2"/>
    </font>
    <font>
      <b/>
      <sz val="10"/>
      <color indexed="10"/>
      <name val="Arial"/>
      <family val="2"/>
    </font>
    <font>
      <b/>
      <sz val="20"/>
      <name val="Arial"/>
      <family val="2"/>
    </font>
    <font>
      <sz val="40"/>
      <name val="Arial"/>
      <family val="2"/>
    </font>
    <font>
      <b/>
      <sz val="26"/>
      <name val="Arial"/>
      <family val="2"/>
    </font>
    <font>
      <u/>
      <sz val="12"/>
      <color indexed="12"/>
      <name val="Arial"/>
      <family val="2"/>
    </font>
    <font>
      <sz val="10"/>
      <color indexed="12"/>
      <name val="Arial"/>
      <family val="2"/>
    </font>
    <font>
      <sz val="10"/>
      <color indexed="10"/>
      <name val="Arial"/>
      <family val="2"/>
    </font>
    <font>
      <b/>
      <sz val="14"/>
      <name val="Arial"/>
      <family val="2"/>
    </font>
    <font>
      <b/>
      <sz val="10"/>
      <name val="Arial"/>
      <family val="2"/>
    </font>
    <font>
      <sz val="10"/>
      <name val="Arial"/>
      <family val="2"/>
    </font>
    <font>
      <sz val="10"/>
      <color indexed="8"/>
      <name val="Arial"/>
      <family val="2"/>
    </font>
    <font>
      <sz val="14"/>
      <name val="Arial"/>
      <family val="2"/>
    </font>
    <font>
      <b/>
      <sz val="40"/>
      <name val="Arial"/>
      <family val="2"/>
    </font>
    <font>
      <sz val="11"/>
      <color indexed="8"/>
      <name val="Calibri"/>
      <family val="2"/>
    </font>
    <font>
      <sz val="10"/>
      <name val="Arial"/>
      <family val="2"/>
    </font>
    <font>
      <u/>
      <sz val="10"/>
      <name val="Arial"/>
      <family val="2"/>
    </font>
    <font>
      <sz val="11"/>
      <color theme="1"/>
      <name val="Arial"/>
      <family val="2"/>
    </font>
    <font>
      <sz val="11"/>
      <color theme="0"/>
      <name val="Calibri"/>
      <family val="2"/>
      <scheme val="minor"/>
    </font>
    <font>
      <u/>
      <sz val="10"/>
      <color theme="10"/>
      <name val="Arial"/>
      <family val="2"/>
    </font>
    <font>
      <sz val="11"/>
      <color theme="1"/>
      <name val="Calibri"/>
      <family val="2"/>
      <scheme val="minor"/>
    </font>
    <font>
      <sz val="10"/>
      <color theme="0"/>
      <name val="Arial"/>
      <family val="2"/>
    </font>
    <font>
      <b/>
      <sz val="10"/>
      <color theme="0"/>
      <name val="Arial"/>
      <family val="2"/>
    </font>
    <font>
      <b/>
      <sz val="14"/>
      <color rgb="FFBF301A"/>
      <name val="Arial"/>
      <family val="2"/>
    </font>
    <font>
      <b/>
      <sz val="14"/>
      <color rgb="FF6B6764"/>
      <name val="Arial"/>
      <family val="2"/>
    </font>
    <font>
      <b/>
      <sz val="10"/>
      <color rgb="FFBF301A"/>
      <name val="Arial"/>
      <family val="2"/>
    </font>
    <font>
      <b/>
      <sz val="16"/>
      <color rgb="FF6B6764"/>
      <name val="Arial"/>
      <family val="2"/>
    </font>
    <font>
      <b/>
      <sz val="11"/>
      <color rgb="FFBF301A"/>
      <name val="Arial"/>
      <family val="2"/>
    </font>
    <font>
      <sz val="11"/>
      <color rgb="FFBF301A"/>
      <name val="Arial"/>
      <family val="2"/>
    </font>
    <font>
      <b/>
      <sz val="18"/>
      <color rgb="FF6B6764"/>
      <name val="Arial"/>
      <family val="2"/>
    </font>
    <font>
      <b/>
      <sz val="10"/>
      <color rgb="FFFF0000"/>
      <name val="Arial"/>
      <family val="2"/>
    </font>
    <font>
      <sz val="8"/>
      <name val="Arial"/>
      <family val="2"/>
    </font>
    <font>
      <b/>
      <sz val="11"/>
      <color rgb="FFFF0000"/>
      <name val="Arial"/>
      <family val="2"/>
    </font>
    <font>
      <u/>
      <sz val="12"/>
      <color theme="10"/>
      <name val="Arial"/>
      <family val="2"/>
    </font>
    <font>
      <sz val="8"/>
      <color rgb="FFFF0000"/>
      <name val="Century Gothic"/>
      <family val="2"/>
    </font>
    <font>
      <sz val="10"/>
      <name val="MS Sans Serif"/>
      <family val="2"/>
    </font>
    <font>
      <b/>
      <sz val="8"/>
      <color indexed="9"/>
      <name val="Century Gothic"/>
      <family val="2"/>
    </font>
    <font>
      <b/>
      <sz val="8"/>
      <color indexed="10"/>
      <name val="Century Gothic"/>
      <family val="2"/>
    </font>
    <font>
      <sz val="8"/>
      <name val="Century Gothic"/>
      <family val="2"/>
    </font>
    <font>
      <b/>
      <sz val="8"/>
      <name val="Century Gothic"/>
      <family val="2"/>
    </font>
    <font>
      <u/>
      <sz val="8"/>
      <name val="Century Gothic"/>
      <family val="2"/>
    </font>
    <font>
      <i/>
      <sz val="8"/>
      <name val="Century Gothic"/>
      <family val="2"/>
    </font>
    <font>
      <b/>
      <i/>
      <sz val="8"/>
      <name val="Century Gothic"/>
      <family val="2"/>
    </font>
    <font>
      <b/>
      <i/>
      <sz val="8"/>
      <color rgb="FF0000FF"/>
      <name val="Century Gothic"/>
      <family val="2"/>
    </font>
    <font>
      <b/>
      <sz val="8"/>
      <color rgb="FF0000FF"/>
      <name val="Century Gothic"/>
      <family val="2"/>
    </font>
    <font>
      <b/>
      <sz val="8"/>
      <color indexed="12"/>
      <name val="Century Gothic"/>
      <family val="2"/>
    </font>
    <font>
      <b/>
      <sz val="8"/>
      <color rgb="FFFF0000"/>
      <name val="Century Gothic"/>
      <family val="2"/>
    </font>
    <font>
      <sz val="8"/>
      <color rgb="FFFFFF00"/>
      <name val="Century Gothic"/>
      <family val="2"/>
    </font>
  </fonts>
  <fills count="2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6"/>
      </patternFill>
    </fill>
    <fill>
      <patternFill patternType="solid">
        <fgColor rgb="FFE8886E"/>
        <bgColor indexed="64"/>
      </patternFill>
    </fill>
    <fill>
      <patternFill patternType="solid">
        <fgColor rgb="FFF7D3C9"/>
        <bgColor indexed="64"/>
      </patternFill>
    </fill>
    <fill>
      <patternFill patternType="solid">
        <fgColor rgb="FF9D9D9D"/>
        <bgColor indexed="64"/>
      </patternFill>
    </fill>
    <fill>
      <patternFill patternType="solid">
        <fgColor rgb="FFECECEC"/>
        <bgColor indexed="64"/>
      </patternFill>
    </fill>
    <fill>
      <patternFill patternType="solid">
        <fgColor rgb="FFE26746"/>
        <bgColor indexed="64"/>
      </patternFill>
    </fill>
    <fill>
      <patternFill patternType="solid">
        <fgColor rgb="FFBF301A"/>
        <bgColor indexed="64"/>
      </patternFill>
    </fill>
    <fill>
      <patternFill patternType="solid">
        <fgColor rgb="FFBFBFBF"/>
        <bgColor indexed="64"/>
      </patternFill>
    </fill>
    <fill>
      <patternFill patternType="solid">
        <fgColor rgb="FF6B6764"/>
        <bgColor indexed="64"/>
      </patternFill>
    </fill>
    <fill>
      <patternFill patternType="solid">
        <fgColor theme="0"/>
        <bgColor indexed="64"/>
      </patternFill>
    </fill>
    <fill>
      <patternFill patternType="solid">
        <fgColor rgb="FFEA8F76"/>
        <bgColor indexed="64"/>
      </patternFill>
    </fill>
    <fill>
      <patternFill patternType="solid">
        <fgColor rgb="FFD147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8"/>
        <bgColor indexed="64"/>
      </patternFill>
    </fill>
    <fill>
      <patternFill patternType="solid">
        <fgColor indexed="13"/>
        <bgColor indexed="64"/>
      </patternFill>
    </fill>
    <fill>
      <patternFill patternType="solid">
        <fgColor rgb="FF92D050"/>
        <bgColor indexed="64"/>
      </patternFill>
    </fill>
    <fill>
      <patternFill patternType="solid">
        <fgColor theme="4" tint="0.59999389629810485"/>
        <bgColor indexed="64"/>
      </patternFill>
    </fill>
    <fill>
      <patternFill patternType="solid">
        <fgColor theme="8" tint="0.59999389629810485"/>
        <bgColor indexed="64"/>
      </patternFill>
    </fill>
  </fills>
  <borders count="69">
    <border>
      <left/>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s>
  <cellStyleXfs count="1252">
    <xf numFmtId="0" fontId="0" fillId="0" borderId="0"/>
    <xf numFmtId="0" fontId="26" fillId="4" borderId="0" applyNumberFormat="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1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2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0" borderId="0"/>
    <xf numFmtId="0" fontId="4" fillId="0" borderId="0"/>
    <xf numFmtId="0" fontId="4" fillId="0" borderId="0"/>
    <xf numFmtId="0" fontId="19" fillId="0" borderId="0"/>
    <xf numFmtId="9" fontId="3"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43" fontId="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0" fontId="43" fillId="0" borderId="0"/>
    <xf numFmtId="0" fontId="43" fillId="0" borderId="0"/>
  </cellStyleXfs>
  <cellXfs count="754">
    <xf numFmtId="0" fontId="4" fillId="0" borderId="0" xfId="0" applyFont="1"/>
    <xf numFmtId="0" fontId="0" fillId="0" borderId="0" xfId="0"/>
    <xf numFmtId="0" fontId="0" fillId="0" borderId="0" xfId="0" applyAlignment="1">
      <alignment horizont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0" fillId="0" borderId="0" xfId="0" applyAlignment="1">
      <alignment horizontal="left"/>
    </xf>
    <xf numFmtId="0" fontId="5" fillId="0" borderId="0" xfId="0" applyFont="1" applyAlignment="1">
      <alignment horizontal="center" vertical="center"/>
    </xf>
    <xf numFmtId="0" fontId="0" fillId="0" borderId="0" xfId="0" applyAlignment="1" applyProtection="1">
      <alignment horizontal="center"/>
      <protection locked="0"/>
    </xf>
    <xf numFmtId="0" fontId="0" fillId="0" borderId="0" xfId="0" applyAlignment="1" applyProtection="1">
      <alignment horizontal="left"/>
      <protection locked="0"/>
    </xf>
    <xf numFmtId="0" fontId="4" fillId="0" borderId="0" xfId="0" applyFont="1" applyAlignment="1">
      <alignment horizontal="center"/>
    </xf>
    <xf numFmtId="0" fontId="7" fillId="0" borderId="0" xfId="0" applyFont="1"/>
    <xf numFmtId="3" fontId="0" fillId="0" borderId="0" xfId="0" applyNumberFormat="1" applyAlignment="1">
      <alignment horizontal="center"/>
    </xf>
    <xf numFmtId="0" fontId="4" fillId="0" borderId="0" xfId="0" applyFont="1" applyAlignment="1">
      <alignment wrapText="1"/>
    </xf>
    <xf numFmtId="0" fontId="0" fillId="0" borderId="0" xfId="0" applyAlignment="1">
      <alignment wrapText="1"/>
    </xf>
    <xf numFmtId="0" fontId="15" fillId="0" borderId="0" xfId="0" applyFont="1"/>
    <xf numFmtId="0" fontId="6" fillId="0" borderId="0" xfId="0" applyFont="1"/>
    <xf numFmtId="0" fontId="4" fillId="0" borderId="0" xfId="0" applyFont="1" applyAlignment="1">
      <alignment horizontal="center" vertical="center"/>
    </xf>
    <xf numFmtId="44" fontId="0" fillId="0" borderId="0" xfId="0" applyNumberFormat="1" applyAlignment="1">
      <alignment horizontal="center" vertical="center" wrapText="1"/>
    </xf>
    <xf numFmtId="0" fontId="13" fillId="0" borderId="0" xfId="0" applyFont="1" applyAlignment="1">
      <alignment horizontal="left" vertical="center"/>
    </xf>
    <xf numFmtId="164" fontId="4" fillId="0" borderId="0" xfId="0" applyNumberFormat="1" applyFont="1"/>
    <xf numFmtId="1" fontId="5" fillId="0" borderId="0" xfId="0" applyNumberFormat="1" applyFont="1" applyAlignment="1">
      <alignment horizontal="left"/>
    </xf>
    <xf numFmtId="0" fontId="14" fillId="0" borderId="0" xfId="0" applyFont="1"/>
    <xf numFmtId="0" fontId="0" fillId="0" borderId="1" xfId="0" applyBorder="1"/>
    <xf numFmtId="0" fontId="4" fillId="0" borderId="0" xfId="0" applyFont="1" applyAlignment="1">
      <alignment horizontal="left"/>
    </xf>
    <xf numFmtId="0" fontId="0" fillId="0" borderId="0" xfId="0" applyAlignment="1">
      <alignment horizontal="left" wrapText="1"/>
    </xf>
    <xf numFmtId="2" fontId="4" fillId="0" borderId="0" xfId="0" applyNumberFormat="1" applyFont="1"/>
    <xf numFmtId="0" fontId="4" fillId="2" borderId="0" xfId="0" applyFont="1" applyFill="1" applyAlignment="1">
      <alignment horizontal="center"/>
    </xf>
    <xf numFmtId="0" fontId="4" fillId="2" borderId="0" xfId="0" applyFont="1" applyFill="1"/>
    <xf numFmtId="0" fontId="4" fillId="0" borderId="2" xfId="0" applyFont="1" applyBorder="1" applyAlignment="1">
      <alignment horizontal="center"/>
    </xf>
    <xf numFmtId="44" fontId="4" fillId="0" borderId="0" xfId="0" applyNumberFormat="1" applyFont="1"/>
    <xf numFmtId="0" fontId="16" fillId="0" borderId="0" xfId="0" applyFont="1" applyAlignment="1">
      <alignment horizontal="center" vertical="center"/>
    </xf>
    <xf numFmtId="0" fontId="8" fillId="0" borderId="0" xfId="0" applyFont="1" applyAlignment="1">
      <alignment horizontal="left" vertical="center"/>
    </xf>
    <xf numFmtId="0" fontId="4" fillId="0" borderId="3" xfId="0" applyFont="1" applyBorder="1" applyAlignment="1">
      <alignment horizontal="center"/>
    </xf>
    <xf numFmtId="0" fontId="4" fillId="0" borderId="4" xfId="0" applyFont="1" applyBorder="1" applyAlignment="1">
      <alignment horizontal="center"/>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17" fillId="0" borderId="10" xfId="0" applyFont="1" applyBorder="1" applyAlignment="1">
      <alignment horizontal="center" vertical="center" wrapText="1"/>
    </xf>
    <xf numFmtId="4" fontId="17" fillId="0" borderId="10" xfId="0" applyNumberFormat="1" applyFont="1" applyBorder="1" applyAlignment="1">
      <alignment horizontal="center" vertical="center" wrapText="1"/>
    </xf>
    <xf numFmtId="4" fontId="17" fillId="0" borderId="12" xfId="0" applyNumberFormat="1" applyFont="1" applyBorder="1" applyAlignment="1">
      <alignment horizontal="center" vertical="center" wrapText="1"/>
    </xf>
    <xf numFmtId="0" fontId="17" fillId="0" borderId="15" xfId="0" applyFont="1" applyBorder="1" applyAlignment="1">
      <alignment horizontal="center" vertical="center" wrapText="1"/>
    </xf>
    <xf numFmtId="4" fontId="17" fillId="0" borderId="15" xfId="0" applyNumberFormat="1" applyFont="1" applyBorder="1" applyAlignment="1">
      <alignment horizontal="center" vertical="center" wrapText="1"/>
    </xf>
    <xf numFmtId="0" fontId="17" fillId="0" borderId="15" xfId="0" applyFont="1" applyBorder="1" applyAlignment="1">
      <alignment horizontal="center" vertical="center"/>
    </xf>
    <xf numFmtId="0" fontId="17" fillId="0" borderId="16" xfId="0" applyFont="1" applyBorder="1" applyAlignment="1">
      <alignment horizontal="center" vertical="center"/>
    </xf>
    <xf numFmtId="4" fontId="17" fillId="0" borderId="17" xfId="0" applyNumberFormat="1" applyFont="1" applyBorder="1" applyAlignment="1">
      <alignment horizontal="center" vertical="center" wrapText="1"/>
    </xf>
    <xf numFmtId="4" fontId="17" fillId="0" borderId="11" xfId="0" applyNumberFormat="1" applyFont="1" applyBorder="1" applyAlignment="1">
      <alignment horizontal="center" vertical="center" wrapText="1"/>
    </xf>
    <xf numFmtId="0" fontId="17" fillId="0" borderId="18" xfId="0" applyFont="1" applyBorder="1" applyAlignment="1">
      <alignment horizontal="center" vertical="center" wrapText="1"/>
    </xf>
    <xf numFmtId="44" fontId="4" fillId="0" borderId="0" xfId="26" applyFont="1" applyFill="1" applyBorder="1"/>
    <xf numFmtId="0" fontId="29" fillId="0" borderId="0" xfId="0" applyFont="1"/>
    <xf numFmtId="0" fontId="4" fillId="0" borderId="20" xfId="0" applyFont="1" applyBorder="1" applyAlignment="1" applyProtection="1">
      <alignment horizontal="left"/>
      <protection locked="0"/>
    </xf>
    <xf numFmtId="0" fontId="4" fillId="0" borderId="22"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19" fillId="0" borderId="21" xfId="430" applyBorder="1" applyAlignment="1">
      <alignment horizontal="center" wrapText="1"/>
    </xf>
    <xf numFmtId="0" fontId="19" fillId="0" borderId="19" xfId="430" applyBorder="1" applyAlignment="1">
      <alignment horizontal="center" wrapText="1"/>
    </xf>
    <xf numFmtId="0" fontId="19" fillId="0" borderId="24" xfId="430" applyBorder="1" applyAlignment="1">
      <alignment horizontal="center" wrapText="1"/>
    </xf>
    <xf numFmtId="0" fontId="4" fillId="0" borderId="0" xfId="0" applyFont="1" applyAlignment="1" applyProtection="1">
      <alignment horizontal="left"/>
      <protection locked="0"/>
    </xf>
    <xf numFmtId="0" fontId="4" fillId="0" borderId="19" xfId="0" applyFont="1" applyBorder="1"/>
    <xf numFmtId="0" fontId="4" fillId="0" borderId="19" xfId="0" applyFont="1" applyBorder="1" applyAlignment="1">
      <alignment horizontal="center"/>
    </xf>
    <xf numFmtId="0" fontId="4" fillId="0" borderId="24" xfId="0" applyFont="1" applyBorder="1"/>
    <xf numFmtId="0" fontId="4" fillId="0" borderId="24" xfId="0" applyFont="1" applyBorder="1" applyAlignment="1">
      <alignment horizontal="center"/>
    </xf>
    <xf numFmtId="44" fontId="0" fillId="0" borderId="0" xfId="26" applyFont="1" applyBorder="1"/>
    <xf numFmtId="0" fontId="4" fillId="0" borderId="21" xfId="0" applyFont="1" applyBorder="1"/>
    <xf numFmtId="4" fontId="4" fillId="0" borderId="21" xfId="0" applyNumberFormat="1" applyFont="1" applyBorder="1" applyAlignment="1">
      <alignment horizontal="center" vertical="center"/>
    </xf>
    <xf numFmtId="0" fontId="4" fillId="0" borderId="21" xfId="0" applyFont="1" applyBorder="1" applyAlignment="1">
      <alignment horizontal="center" vertical="center" wrapText="1"/>
    </xf>
    <xf numFmtId="4" fontId="17" fillId="0" borderId="27"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4" fillId="0" borderId="22" xfId="0" applyFont="1" applyBorder="1" applyAlignment="1">
      <alignment horizontal="left" vertical="center" wrapText="1"/>
    </xf>
    <xf numFmtId="0" fontId="4" fillId="0" borderId="19"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17"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1" xfId="0" applyFont="1" applyBorder="1" applyAlignment="1">
      <alignment horizontal="center" vertical="center" wrapText="1"/>
    </xf>
    <xf numFmtId="4" fontId="17" fillId="0" borderId="32" xfId="0" applyNumberFormat="1" applyFont="1" applyBorder="1" applyAlignment="1">
      <alignment horizontal="center" vertical="center"/>
    </xf>
    <xf numFmtId="0" fontId="0" fillId="0" borderId="35" xfId="0" applyBorder="1" applyAlignment="1">
      <alignment horizontal="left" wrapText="1"/>
    </xf>
    <xf numFmtId="0" fontId="0" fillId="0" borderId="10" xfId="0" applyBorder="1" applyAlignment="1">
      <alignment horizontal="left"/>
    </xf>
    <xf numFmtId="0" fontId="0" fillId="0" borderId="15" xfId="0" applyBorder="1" applyAlignment="1">
      <alignment horizontal="left"/>
    </xf>
    <xf numFmtId="0" fontId="0" fillId="0" borderId="28" xfId="0" applyBorder="1" applyAlignment="1">
      <alignment horizontal="left" wrapText="1"/>
    </xf>
    <xf numFmtId="0" fontId="0" fillId="0" borderId="15" xfId="0" applyBorder="1" applyAlignment="1">
      <alignment horizontal="left" wrapText="1"/>
    </xf>
    <xf numFmtId="4" fontId="17" fillId="0" borderId="16" xfId="0" applyNumberFormat="1" applyFont="1" applyBorder="1" applyAlignment="1">
      <alignment horizontal="center" vertical="center" wrapText="1"/>
    </xf>
    <xf numFmtId="165" fontId="4" fillId="0" borderId="25" xfId="0" applyNumberFormat="1" applyFont="1" applyBorder="1" applyAlignment="1">
      <alignment horizontal="center" vertical="center" wrapText="1"/>
    </xf>
    <xf numFmtId="165" fontId="4" fillId="0" borderId="36" xfId="0" applyNumberFormat="1" applyFont="1" applyBorder="1" applyAlignment="1">
      <alignment horizontal="center"/>
    </xf>
    <xf numFmtId="0" fontId="4" fillId="0" borderId="37" xfId="0" applyFont="1" applyBorder="1" applyAlignment="1">
      <alignment horizontal="center"/>
    </xf>
    <xf numFmtId="0" fontId="17" fillId="0" borderId="38" xfId="0" applyFont="1" applyBorder="1" applyAlignment="1">
      <alignment horizontal="center" vertical="center" wrapText="1"/>
    </xf>
    <xf numFmtId="0" fontId="4" fillId="3" borderId="36" xfId="0" applyFont="1" applyFill="1" applyBorder="1" applyAlignment="1" applyProtection="1">
      <alignment horizontal="left"/>
      <protection locked="0"/>
    </xf>
    <xf numFmtId="4" fontId="17" fillId="0" borderId="38" xfId="0" applyNumberFormat="1" applyFont="1" applyBorder="1" applyAlignment="1">
      <alignment horizontal="center"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25" xfId="0" applyFont="1" applyBorder="1" applyAlignment="1">
      <alignment horizontal="center" vertical="center" wrapText="1"/>
    </xf>
    <xf numFmtId="0" fontId="4" fillId="0" borderId="37" xfId="0" applyFont="1" applyBorder="1" applyAlignment="1">
      <alignment horizontal="center" vertical="center" wrapText="1"/>
    </xf>
    <xf numFmtId="0" fontId="12" fillId="0" borderId="0" xfId="411" applyFont="1"/>
    <xf numFmtId="0" fontId="4" fillId="0" borderId="0" xfId="411" applyAlignment="1">
      <alignment horizontal="left"/>
    </xf>
    <xf numFmtId="0" fontId="20" fillId="0" borderId="0" xfId="411" applyFont="1"/>
    <xf numFmtId="0" fontId="4" fillId="0" borderId="0" xfId="411" applyAlignment="1">
      <alignment wrapText="1"/>
    </xf>
    <xf numFmtId="0" fontId="20" fillId="0" borderId="0" xfId="411" applyFont="1" applyAlignment="1">
      <alignment vertical="center"/>
    </xf>
    <xf numFmtId="0" fontId="16" fillId="0" borderId="0" xfId="411" applyFont="1" applyAlignment="1">
      <alignment horizontal="left" vertical="center"/>
    </xf>
    <xf numFmtId="0" fontId="5" fillId="0" borderId="0" xfId="411" applyFont="1" applyAlignment="1">
      <alignment horizontal="center" vertical="center"/>
    </xf>
    <xf numFmtId="0" fontId="10" fillId="0" borderId="0" xfId="411" applyFont="1" applyAlignment="1">
      <alignment horizontal="left" vertical="center"/>
    </xf>
    <xf numFmtId="0" fontId="10" fillId="0" borderId="0" xfId="411" applyFont="1" applyAlignment="1">
      <alignment vertical="center"/>
    </xf>
    <xf numFmtId="0" fontId="20" fillId="0" borderId="0" xfId="411" applyFont="1" applyAlignment="1">
      <alignment horizontal="center" vertical="center"/>
    </xf>
    <xf numFmtId="4" fontId="17" fillId="0" borderId="15" xfId="411" applyNumberFormat="1" applyFont="1" applyBorder="1" applyAlignment="1">
      <alignment horizontal="center" vertical="center"/>
    </xf>
    <xf numFmtId="0" fontId="17" fillId="0" borderId="15" xfId="411" applyFont="1" applyBorder="1" applyAlignment="1">
      <alignment horizontal="center" vertical="center" wrapText="1"/>
    </xf>
    <xf numFmtId="4" fontId="17" fillId="0" borderId="0" xfId="411" applyNumberFormat="1" applyFont="1" applyAlignment="1">
      <alignment horizontal="center" vertical="center" wrapText="1"/>
    </xf>
    <xf numFmtId="1" fontId="16" fillId="0" borderId="0" xfId="411" applyNumberFormat="1" applyFont="1" applyAlignment="1">
      <alignment horizontal="left" wrapText="1"/>
    </xf>
    <xf numFmtId="0" fontId="4" fillId="0" borderId="0" xfId="411"/>
    <xf numFmtId="0" fontId="7" fillId="0" borderId="0" xfId="411" applyFont="1" applyAlignment="1">
      <alignment horizontal="left" vertical="center"/>
    </xf>
    <xf numFmtId="0" fontId="4" fillId="0" borderId="0" xfId="411" applyAlignment="1" applyProtection="1">
      <alignment horizontal="left"/>
      <protection locked="0"/>
    </xf>
    <xf numFmtId="1" fontId="17" fillId="0" borderId="0" xfId="411" applyNumberFormat="1" applyFont="1" applyAlignment="1">
      <alignment horizontal="left" wrapText="1"/>
    </xf>
    <xf numFmtId="2" fontId="4" fillId="0" borderId="0" xfId="411" applyNumberFormat="1" applyAlignment="1">
      <alignment horizontal="center"/>
    </xf>
    <xf numFmtId="0" fontId="7" fillId="0" borderId="0" xfId="411" applyFont="1"/>
    <xf numFmtId="4" fontId="17" fillId="0" borderId="12" xfId="411" applyNumberFormat="1" applyFont="1" applyBorder="1" applyAlignment="1">
      <alignment horizontal="center" vertical="center"/>
    </xf>
    <xf numFmtId="4" fontId="17" fillId="0" borderId="17" xfId="411" applyNumberFormat="1" applyFont="1" applyBorder="1" applyAlignment="1">
      <alignment horizontal="center" vertical="center" wrapText="1"/>
    </xf>
    <xf numFmtId="0" fontId="17" fillId="0" borderId="11" xfId="411" applyFont="1" applyBorder="1" applyAlignment="1">
      <alignment horizontal="center" vertical="center" wrapText="1"/>
    </xf>
    <xf numFmtId="4" fontId="17" fillId="0" borderId="15" xfId="411" applyNumberFormat="1" applyFont="1" applyBorder="1" applyAlignment="1">
      <alignment horizontal="center" vertical="center" wrapText="1"/>
    </xf>
    <xf numFmtId="0" fontId="4" fillId="0" borderId="20" xfId="411" applyBorder="1" applyAlignment="1" applyProtection="1">
      <alignment horizontal="left"/>
      <protection locked="0"/>
    </xf>
    <xf numFmtId="0" fontId="4" fillId="0" borderId="21" xfId="411" applyBorder="1" applyAlignment="1" applyProtection="1">
      <alignment horizontal="center" wrapText="1"/>
      <protection locked="0"/>
    </xf>
    <xf numFmtId="0" fontId="4" fillId="0" borderId="22" xfId="411" applyBorder="1" applyAlignment="1" applyProtection="1">
      <alignment horizontal="left"/>
      <protection locked="0"/>
    </xf>
    <xf numFmtId="0" fontId="4" fillId="0" borderId="19" xfId="411" applyBorder="1" applyAlignment="1" applyProtection="1">
      <alignment horizontal="center" wrapText="1"/>
      <protection locked="0"/>
    </xf>
    <xf numFmtId="0" fontId="7" fillId="0" borderId="0" xfId="411" applyFont="1" applyAlignment="1">
      <alignment horizontal="left"/>
    </xf>
    <xf numFmtId="0" fontId="4" fillId="0" borderId="0" xfId="411" applyAlignment="1" applyProtection="1">
      <alignment horizontal="center"/>
      <protection locked="0"/>
    </xf>
    <xf numFmtId="0" fontId="4" fillId="0" borderId="0" xfId="411" applyAlignment="1">
      <alignment horizontal="center"/>
    </xf>
    <xf numFmtId="0" fontId="4" fillId="0" borderId="0" xfId="411" applyAlignment="1">
      <alignment horizontal="center" vertical="center"/>
    </xf>
    <xf numFmtId="0" fontId="4" fillId="0" borderId="0" xfId="411" applyAlignment="1">
      <alignment vertical="center"/>
    </xf>
    <xf numFmtId="0" fontId="7" fillId="0" borderId="0" xfId="411" applyFont="1" applyAlignment="1">
      <alignment horizontal="center" vertical="center"/>
    </xf>
    <xf numFmtId="0" fontId="7" fillId="0" borderId="0" xfId="411" applyFont="1" applyAlignment="1">
      <alignment vertical="center"/>
    </xf>
    <xf numFmtId="1" fontId="6" fillId="0" borderId="0" xfId="411" applyNumberFormat="1" applyFont="1" applyAlignment="1">
      <alignment horizontal="left" wrapText="1"/>
    </xf>
    <xf numFmtId="0" fontId="9" fillId="0" borderId="0" xfId="411" applyFont="1" applyAlignment="1">
      <alignment horizontal="center"/>
    </xf>
    <xf numFmtId="0" fontId="17" fillId="0" borderId="18" xfId="411" applyFont="1" applyBorder="1" applyAlignment="1">
      <alignment horizontal="center" vertical="center"/>
    </xf>
    <xf numFmtId="0" fontId="17" fillId="0" borderId="17" xfId="411" applyFont="1" applyBorder="1" applyAlignment="1">
      <alignment horizontal="center" vertical="center" wrapText="1"/>
    </xf>
    <xf numFmtId="4" fontId="17" fillId="0" borderId="13" xfId="411" applyNumberFormat="1" applyFont="1" applyBorder="1" applyAlignment="1">
      <alignment horizontal="center" vertical="center" wrapText="1"/>
    </xf>
    <xf numFmtId="0" fontId="4" fillId="0" borderId="21" xfId="411" applyBorder="1" applyAlignment="1">
      <alignment horizontal="center"/>
    </xf>
    <xf numFmtId="0" fontId="4" fillId="0" borderId="21" xfId="411" applyBorder="1" applyAlignment="1">
      <alignment horizontal="left" wrapText="1"/>
    </xf>
    <xf numFmtId="0" fontId="4" fillId="0" borderId="21" xfId="411" applyBorder="1" applyAlignment="1" applyProtection="1">
      <alignment horizontal="center"/>
      <protection locked="0"/>
    </xf>
    <xf numFmtId="0" fontId="4" fillId="0" borderId="19" xfId="411" applyBorder="1" applyAlignment="1">
      <alignment horizontal="center"/>
    </xf>
    <xf numFmtId="0" fontId="4" fillId="0" borderId="19" xfId="411" applyBorder="1" applyAlignment="1">
      <alignment horizontal="left" wrapText="1"/>
    </xf>
    <xf numFmtId="0" fontId="4" fillId="0" borderId="19" xfId="411" applyBorder="1" applyAlignment="1" applyProtection="1">
      <alignment horizontal="center"/>
      <protection locked="0"/>
    </xf>
    <xf numFmtId="165" fontId="4" fillId="0" borderId="36" xfId="411" applyNumberFormat="1" applyBorder="1" applyAlignment="1">
      <alignment horizontal="center"/>
    </xf>
    <xf numFmtId="8" fontId="4" fillId="0" borderId="6" xfId="411" applyNumberFormat="1" applyBorder="1"/>
    <xf numFmtId="0" fontId="4" fillId="0" borderId="19" xfId="411" applyBorder="1" applyAlignment="1" applyProtection="1">
      <alignment horizontal="left" wrapText="1"/>
      <protection locked="0"/>
    </xf>
    <xf numFmtId="0" fontId="4" fillId="0" borderId="23" xfId="411" applyBorder="1" applyAlignment="1" applyProtection="1">
      <alignment horizontal="left"/>
      <protection locked="0"/>
    </xf>
    <xf numFmtId="0" fontId="4" fillId="0" borderId="24" xfId="411" applyBorder="1" applyAlignment="1">
      <alignment horizontal="center"/>
    </xf>
    <xf numFmtId="0" fontId="4" fillId="0" borderId="24" xfId="411" applyBorder="1" applyAlignment="1">
      <alignment horizontal="left" wrapText="1"/>
    </xf>
    <xf numFmtId="0" fontId="4" fillId="0" borderId="24" xfId="411" applyBorder="1" applyAlignment="1" applyProtection="1">
      <alignment horizontal="center"/>
      <protection locked="0"/>
    </xf>
    <xf numFmtId="165" fontId="4" fillId="0" borderId="37" xfId="411" applyNumberFormat="1" applyBorder="1" applyAlignment="1">
      <alignment horizontal="center"/>
    </xf>
    <xf numFmtId="8" fontId="4" fillId="0" borderId="7" xfId="411" applyNumberFormat="1" applyBorder="1"/>
    <xf numFmtId="0" fontId="17" fillId="0" borderId="32" xfId="411" applyFont="1" applyBorder="1" applyAlignment="1" applyProtection="1">
      <alignment horizontal="center"/>
      <protection locked="0"/>
    </xf>
    <xf numFmtId="4" fontId="17" fillId="0" borderId="27" xfId="411" applyNumberFormat="1" applyFont="1" applyBorder="1" applyAlignment="1">
      <alignment horizontal="center" vertical="center" wrapText="1"/>
    </xf>
    <xf numFmtId="0" fontId="17" fillId="0" borderId="10" xfId="411" applyFont="1" applyBorder="1" applyAlignment="1">
      <alignment horizontal="center" vertical="center" wrapText="1"/>
    </xf>
    <xf numFmtId="4" fontId="17" fillId="0" borderId="10" xfId="411" applyNumberFormat="1" applyFont="1" applyBorder="1" applyAlignment="1">
      <alignment horizontal="center" vertical="center" wrapText="1"/>
    </xf>
    <xf numFmtId="0" fontId="19" fillId="0" borderId="33" xfId="430" applyBorder="1" applyAlignment="1">
      <alignment wrapText="1"/>
    </xf>
    <xf numFmtId="0" fontId="19" fillId="0" borderId="30" xfId="430" applyBorder="1" applyAlignment="1">
      <alignment wrapText="1"/>
    </xf>
    <xf numFmtId="0" fontId="19" fillId="0" borderId="31" xfId="430" applyBorder="1" applyAlignment="1">
      <alignment wrapText="1"/>
    </xf>
    <xf numFmtId="0" fontId="4" fillId="0" borderId="24" xfId="411" applyBorder="1" applyAlignment="1" applyProtection="1">
      <alignment horizontal="center" wrapText="1"/>
      <protection locked="0"/>
    </xf>
    <xf numFmtId="0" fontId="19" fillId="0" borderId="0" xfId="430" applyAlignment="1">
      <alignment wrapText="1"/>
    </xf>
    <xf numFmtId="0" fontId="19" fillId="0" borderId="0" xfId="430" applyAlignment="1">
      <alignment horizontal="center" wrapText="1"/>
    </xf>
    <xf numFmtId="44" fontId="0" fillId="0" borderId="0" xfId="27" applyFont="1" applyFill="1" applyBorder="1" applyAlignment="1">
      <alignment horizontal="center"/>
    </xf>
    <xf numFmtId="0" fontId="9" fillId="0" borderId="0" xfId="411" applyFont="1"/>
    <xf numFmtId="4" fontId="17" fillId="0" borderId="10" xfId="411" applyNumberFormat="1" applyFont="1" applyBorder="1" applyAlignment="1">
      <alignment horizontal="center" vertical="center"/>
    </xf>
    <xf numFmtId="0" fontId="17" fillId="0" borderId="32" xfId="411" applyFont="1" applyBorder="1" applyAlignment="1">
      <alignment horizontal="center" vertical="center" wrapText="1"/>
    </xf>
    <xf numFmtId="0" fontId="17" fillId="0" borderId="38" xfId="411" applyFont="1" applyBorder="1" applyAlignment="1">
      <alignment horizontal="center" vertical="center" wrapText="1"/>
    </xf>
    <xf numFmtId="0" fontId="4" fillId="0" borderId="21" xfId="411" applyBorder="1" applyAlignment="1">
      <alignment horizontal="left"/>
    </xf>
    <xf numFmtId="0" fontId="4" fillId="0" borderId="19" xfId="411" applyBorder="1" applyAlignment="1">
      <alignment horizontal="left"/>
    </xf>
    <xf numFmtId="0" fontId="4" fillId="0" borderId="19" xfId="411" applyBorder="1" applyAlignment="1" applyProtection="1">
      <alignment horizontal="left"/>
      <protection locked="0"/>
    </xf>
    <xf numFmtId="0" fontId="4" fillId="0" borderId="24" xfId="411" applyBorder="1" applyAlignment="1">
      <alignment horizontal="left"/>
    </xf>
    <xf numFmtId="0" fontId="17" fillId="0" borderId="29" xfId="411" applyFont="1" applyBorder="1" applyAlignment="1">
      <alignment horizontal="center" vertical="center" wrapText="1"/>
    </xf>
    <xf numFmtId="0" fontId="4" fillId="0" borderId="26" xfId="411" applyBorder="1" applyAlignment="1" applyProtection="1">
      <alignment horizontal="left"/>
      <protection locked="0"/>
    </xf>
    <xf numFmtId="0" fontId="4" fillId="0" borderId="39" xfId="411" applyBorder="1" applyAlignment="1">
      <alignment horizontal="center"/>
    </xf>
    <xf numFmtId="0" fontId="4" fillId="0" borderId="39" xfId="411" applyBorder="1" applyAlignment="1">
      <alignment horizontal="left"/>
    </xf>
    <xf numFmtId="0" fontId="4" fillId="0" borderId="30" xfId="411" applyBorder="1" applyAlignment="1" applyProtection="1">
      <alignment horizontal="left"/>
      <protection locked="0"/>
    </xf>
    <xf numFmtId="0" fontId="4" fillId="0" borderId="31" xfId="411" applyBorder="1" applyAlignment="1" applyProtection="1">
      <alignment horizontal="left"/>
      <protection locked="0"/>
    </xf>
    <xf numFmtId="0" fontId="17" fillId="0" borderId="16" xfId="411" applyFont="1" applyBorder="1" applyAlignment="1">
      <alignment horizontal="center" vertical="center" wrapText="1"/>
    </xf>
    <xf numFmtId="0" fontId="17" fillId="0" borderId="15" xfId="411" applyFont="1" applyBorder="1" applyAlignment="1">
      <alignment horizontal="center" vertical="center"/>
    </xf>
    <xf numFmtId="0" fontId="17" fillId="0" borderId="18" xfId="411" applyFont="1" applyBorder="1" applyAlignment="1">
      <alignment horizontal="center" vertical="center" wrapText="1"/>
    </xf>
    <xf numFmtId="164" fontId="4" fillId="0" borderId="0" xfId="27" applyNumberFormat="1" applyFont="1" applyBorder="1"/>
    <xf numFmtId="164" fontId="4" fillId="0" borderId="7" xfId="0" applyNumberFormat="1" applyFont="1" applyBorder="1"/>
    <xf numFmtId="164" fontId="30" fillId="0" borderId="0" xfId="0" applyNumberFormat="1" applyFont="1"/>
    <xf numFmtId="0" fontId="29" fillId="0" borderId="0" xfId="0" applyFont="1" applyAlignment="1">
      <alignment horizontal="left" vertical="center" wrapText="1"/>
    </xf>
    <xf numFmtId="0" fontId="7" fillId="0" borderId="0" xfId="411" applyFont="1" applyAlignment="1">
      <alignment horizontal="left" vertical="top"/>
    </xf>
    <xf numFmtId="0" fontId="4" fillId="0" borderId="0" xfId="411" applyAlignment="1" applyProtection="1">
      <alignment horizontal="left" vertical="top"/>
      <protection locked="0"/>
    </xf>
    <xf numFmtId="0" fontId="20" fillId="0" borderId="0" xfId="411" applyFont="1" applyAlignment="1">
      <alignment horizontal="left" vertical="top"/>
    </xf>
    <xf numFmtId="1" fontId="16" fillId="0" borderId="0" xfId="411" applyNumberFormat="1" applyFont="1" applyAlignment="1">
      <alignment horizontal="left" vertical="top" wrapText="1"/>
    </xf>
    <xf numFmtId="0" fontId="4" fillId="0" borderId="0" xfId="411" applyAlignment="1">
      <alignment horizontal="left" vertical="top"/>
    </xf>
    <xf numFmtId="0" fontId="29" fillId="0" borderId="0" xfId="411" applyFont="1" applyAlignment="1">
      <alignment horizontal="left"/>
    </xf>
    <xf numFmtId="0" fontId="29" fillId="0" borderId="0" xfId="411" applyFont="1" applyAlignment="1">
      <alignment horizontal="center"/>
    </xf>
    <xf numFmtId="0" fontId="29" fillId="0" borderId="1" xfId="0" applyFont="1" applyBorder="1"/>
    <xf numFmtId="0" fontId="6" fillId="0" borderId="0" xfId="411" applyFont="1" applyAlignment="1">
      <alignment vertical="center"/>
    </xf>
    <xf numFmtId="0" fontId="7" fillId="0" borderId="0" xfId="411" applyFont="1" applyAlignment="1">
      <alignment wrapText="1"/>
    </xf>
    <xf numFmtId="0" fontId="16" fillId="0" borderId="0" xfId="411" applyFont="1" applyAlignment="1">
      <alignment vertical="center"/>
    </xf>
    <xf numFmtId="0" fontId="20" fillId="0" borderId="0" xfId="411" applyFont="1" applyAlignment="1">
      <alignment wrapText="1"/>
    </xf>
    <xf numFmtId="0" fontId="4" fillId="0" borderId="45" xfId="411" applyBorder="1" applyAlignment="1" applyProtection="1">
      <alignment horizontal="left"/>
      <protection locked="0"/>
    </xf>
    <xf numFmtId="0" fontId="4" fillId="0" borderId="8" xfId="411" applyBorder="1" applyAlignment="1" applyProtection="1">
      <alignment horizontal="left"/>
      <protection locked="0"/>
    </xf>
    <xf numFmtId="0" fontId="4" fillId="0" borderId="9" xfId="411" applyBorder="1" applyAlignment="1" applyProtection="1">
      <alignment horizontal="left"/>
      <protection locked="0"/>
    </xf>
    <xf numFmtId="0" fontId="19" fillId="0" borderId="9" xfId="411" applyFont="1" applyBorder="1" applyAlignment="1" applyProtection="1">
      <alignment horizontal="left"/>
      <protection locked="0"/>
    </xf>
    <xf numFmtId="0" fontId="4" fillId="0" borderId="46" xfId="411" applyBorder="1" applyAlignment="1" applyProtection="1">
      <alignment horizontal="left"/>
      <protection locked="0"/>
    </xf>
    <xf numFmtId="0" fontId="4" fillId="0" borderId="47" xfId="411" applyBorder="1" applyAlignment="1" applyProtection="1">
      <alignment horizontal="center" wrapText="1"/>
      <protection locked="0"/>
    </xf>
    <xf numFmtId="8" fontId="4" fillId="0" borderId="0" xfId="0" applyNumberFormat="1" applyFont="1" applyAlignment="1">
      <alignment horizontal="right" vertical="center"/>
    </xf>
    <xf numFmtId="8" fontId="4" fillId="0" borderId="0" xfId="27" applyNumberFormat="1" applyFont="1" applyFill="1" applyBorder="1" applyAlignment="1">
      <alignment horizontal="right" vertical="center"/>
    </xf>
    <xf numFmtId="0" fontId="30" fillId="0" borderId="0" xfId="0" applyFont="1" applyAlignment="1">
      <alignment horizontal="center" vertical="center" wrapText="1"/>
    </xf>
    <xf numFmtId="0" fontId="19" fillId="0" borderId="20" xfId="430" applyBorder="1" applyAlignment="1">
      <alignment wrapText="1"/>
    </xf>
    <xf numFmtId="0" fontId="19" fillId="0" borderId="22" xfId="430" applyBorder="1" applyAlignment="1">
      <alignment wrapText="1"/>
    </xf>
    <xf numFmtId="0" fontId="19" fillId="0" borderId="23" xfId="430" applyBorder="1" applyAlignment="1">
      <alignment wrapText="1"/>
    </xf>
    <xf numFmtId="0" fontId="17" fillId="0" borderId="48" xfId="0" applyFont="1" applyBorder="1" applyAlignment="1">
      <alignment horizontal="center" vertical="center" wrapText="1"/>
    </xf>
    <xf numFmtId="8" fontId="4" fillId="0" borderId="40" xfId="411" applyNumberFormat="1" applyBorder="1"/>
    <xf numFmtId="0" fontId="17" fillId="0" borderId="5" xfId="0" applyFont="1" applyBorder="1" applyAlignment="1">
      <alignment horizontal="center" vertical="center" wrapText="1"/>
    </xf>
    <xf numFmtId="0" fontId="31" fillId="0" borderId="0" xfId="0" applyFont="1" applyAlignment="1">
      <alignment horizontal="left" vertical="top"/>
    </xf>
    <xf numFmtId="0" fontId="17" fillId="5" borderId="18" xfId="0" applyFont="1" applyFill="1" applyBorder="1" applyAlignment="1">
      <alignment horizontal="center" vertical="center" wrapText="1"/>
    </xf>
    <xf numFmtId="0" fontId="17" fillId="6" borderId="18" xfId="0" applyFont="1" applyFill="1" applyBorder="1" applyAlignment="1">
      <alignment horizontal="center" vertical="center" wrapText="1"/>
    </xf>
    <xf numFmtId="0" fontId="17" fillId="7" borderId="18"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17" fillId="9" borderId="18"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4" fillId="0" borderId="0" xfId="0" applyFont="1" applyAlignment="1">
      <alignment vertical="top"/>
    </xf>
    <xf numFmtId="0" fontId="6" fillId="0" borderId="0" xfId="0" applyFont="1" applyAlignment="1">
      <alignment vertical="center"/>
    </xf>
    <xf numFmtId="0" fontId="4" fillId="0" borderId="0" xfId="0" applyFont="1" applyAlignment="1">
      <alignment vertical="center"/>
    </xf>
    <xf numFmtId="0" fontId="24" fillId="0" borderId="0" xfId="410" applyFont="1"/>
    <xf numFmtId="0" fontId="32" fillId="0" borderId="0" xfId="411" applyFont="1" applyAlignment="1">
      <alignment horizontal="left" vertical="center"/>
    </xf>
    <xf numFmtId="0" fontId="4" fillId="9" borderId="50" xfId="0" applyFont="1" applyFill="1" applyBorder="1"/>
    <xf numFmtId="0" fontId="4" fillId="11" borderId="22" xfId="0" applyFont="1" applyFill="1" applyBorder="1" applyAlignment="1" applyProtection="1">
      <alignment horizontal="left"/>
      <protection locked="0"/>
    </xf>
    <xf numFmtId="0" fontId="4" fillId="11" borderId="19" xfId="0" applyFont="1" applyFill="1" applyBorder="1" applyAlignment="1">
      <alignment horizontal="left"/>
    </xf>
    <xf numFmtId="0" fontId="4" fillId="11" borderId="19" xfId="0" applyFont="1" applyFill="1" applyBorder="1" applyAlignment="1">
      <alignment horizontal="center"/>
    </xf>
    <xf numFmtId="0" fontId="4" fillId="11" borderId="36" xfId="0" applyFont="1" applyFill="1" applyBorder="1" applyAlignment="1">
      <alignment horizontal="center"/>
    </xf>
    <xf numFmtId="0" fontId="4" fillId="11" borderId="19" xfId="0" applyFont="1" applyFill="1" applyBorder="1"/>
    <xf numFmtId="0" fontId="4" fillId="11" borderId="36" xfId="0" applyFont="1" applyFill="1" applyBorder="1"/>
    <xf numFmtId="0" fontId="4" fillId="11" borderId="36" xfId="0" applyFont="1" applyFill="1" applyBorder="1" applyProtection="1">
      <protection locked="0"/>
    </xf>
    <xf numFmtId="0" fontId="4" fillId="12" borderId="19" xfId="0" applyFont="1" applyFill="1" applyBorder="1" applyAlignment="1" applyProtection="1">
      <alignment horizontal="left"/>
      <protection locked="0"/>
    </xf>
    <xf numFmtId="0" fontId="16" fillId="0" borderId="0" xfId="411" applyFont="1" applyAlignment="1">
      <alignment horizontal="center" vertical="center"/>
    </xf>
    <xf numFmtId="0" fontId="33" fillId="13" borderId="10" xfId="411" applyFont="1" applyFill="1" applyBorder="1" applyAlignment="1">
      <alignment horizontal="center" vertical="center"/>
    </xf>
    <xf numFmtId="0" fontId="4" fillId="11" borderId="22" xfId="411" applyFill="1" applyBorder="1" applyAlignment="1" applyProtection="1">
      <alignment horizontal="left"/>
      <protection locked="0"/>
    </xf>
    <xf numFmtId="0" fontId="4" fillId="9" borderId="0" xfId="411" applyFill="1" applyAlignment="1">
      <alignment horizontal="center"/>
    </xf>
    <xf numFmtId="0" fontId="4" fillId="11" borderId="19" xfId="411" applyFill="1" applyBorder="1" applyAlignment="1" applyProtection="1">
      <alignment horizontal="center"/>
      <protection locked="0"/>
    </xf>
    <xf numFmtId="0" fontId="4" fillId="11" borderId="19" xfId="411" applyFill="1" applyBorder="1" applyAlignment="1">
      <alignment horizontal="left" wrapText="1"/>
    </xf>
    <xf numFmtId="0" fontId="4" fillId="11" borderId="36" xfId="411" applyFill="1" applyBorder="1" applyAlignment="1" applyProtection="1">
      <alignment horizontal="center"/>
      <protection locked="0"/>
    </xf>
    <xf numFmtId="0" fontId="4" fillId="11" borderId="19" xfId="411" applyFill="1" applyBorder="1" applyAlignment="1">
      <alignment horizontal="left"/>
    </xf>
    <xf numFmtId="0" fontId="4" fillId="11" borderId="30" xfId="411" applyFill="1" applyBorder="1" applyAlignment="1" applyProtection="1">
      <alignment horizontal="left"/>
      <protection locked="0"/>
    </xf>
    <xf numFmtId="0" fontId="4" fillId="11" borderId="0" xfId="411" applyFill="1" applyAlignment="1">
      <alignment horizontal="center"/>
    </xf>
    <xf numFmtId="0" fontId="6" fillId="14" borderId="50" xfId="0" applyFont="1" applyFill="1" applyBorder="1" applyAlignment="1">
      <alignment horizontal="left" vertical="center"/>
    </xf>
    <xf numFmtId="0" fontId="4" fillId="14" borderId="50" xfId="0" applyFont="1" applyFill="1" applyBorder="1" applyAlignment="1">
      <alignment vertical="center" wrapText="1"/>
    </xf>
    <xf numFmtId="0" fontId="17" fillId="9" borderId="51" xfId="0" applyFont="1" applyFill="1" applyBorder="1" applyAlignment="1">
      <alignment horizontal="center" vertical="center" wrapText="1"/>
    </xf>
    <xf numFmtId="0" fontId="4" fillId="15" borderId="0" xfId="411" applyFill="1" applyAlignment="1">
      <alignment horizontal="center"/>
    </xf>
    <xf numFmtId="164" fontId="4" fillId="0" borderId="6" xfId="27" applyNumberFormat="1" applyFont="1" applyFill="1" applyBorder="1"/>
    <xf numFmtId="164" fontId="4" fillId="0" borderId="7" xfId="27" applyNumberFormat="1" applyFont="1" applyFill="1"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4" fillId="0" borderId="36" xfId="411" applyBorder="1" applyAlignment="1" applyProtection="1">
      <alignment horizontal="center" wrapText="1"/>
      <protection locked="0"/>
    </xf>
    <xf numFmtId="0" fontId="4" fillId="0" borderId="52" xfId="411" applyBorder="1" applyAlignment="1" applyProtection="1">
      <alignment horizontal="center" wrapText="1"/>
      <protection locked="0"/>
    </xf>
    <xf numFmtId="0" fontId="4" fillId="0" borderId="21" xfId="0" applyFont="1" applyBorder="1" applyAlignment="1">
      <alignment horizontal="center"/>
    </xf>
    <xf numFmtId="0" fontId="4" fillId="3" borderId="25" xfId="411" applyFill="1" applyBorder="1" applyAlignment="1">
      <alignment wrapText="1"/>
    </xf>
    <xf numFmtId="0" fontId="4" fillId="0" borderId="19" xfId="0" applyFont="1" applyBorder="1" applyAlignment="1">
      <alignment horizontal="center" vertical="center"/>
    </xf>
    <xf numFmtId="0" fontId="4" fillId="3" borderId="36" xfId="411" applyFill="1" applyBorder="1" applyAlignment="1" applyProtection="1">
      <alignment horizontal="left" wrapText="1"/>
      <protection locked="0"/>
    </xf>
    <xf numFmtId="0" fontId="4" fillId="11" borderId="19" xfId="0" applyFont="1" applyFill="1" applyBorder="1" applyAlignment="1" applyProtection="1">
      <alignment horizontal="center"/>
      <protection locked="0"/>
    </xf>
    <xf numFmtId="0" fontId="4" fillId="0" borderId="19" xfId="411" applyBorder="1" applyAlignment="1">
      <alignment horizontal="center" vertical="center" wrapText="1"/>
    </xf>
    <xf numFmtId="0" fontId="4" fillId="0" borderId="36" xfId="411" applyBorder="1" applyAlignment="1" applyProtection="1">
      <alignment horizontal="left" wrapText="1"/>
      <protection locked="0"/>
    </xf>
    <xf numFmtId="0" fontId="4" fillId="0" borderId="36" xfId="0" applyFont="1" applyBorder="1" applyProtection="1">
      <protection locked="0"/>
    </xf>
    <xf numFmtId="0" fontId="4" fillId="3" borderId="19" xfId="0" applyFont="1" applyFill="1" applyBorder="1" applyAlignment="1">
      <alignment horizontal="center"/>
    </xf>
    <xf numFmtId="0" fontId="4" fillId="12" borderId="24" xfId="0" applyFont="1" applyFill="1" applyBorder="1" applyAlignment="1" applyProtection="1">
      <alignment horizontal="left"/>
      <protection locked="0"/>
    </xf>
    <xf numFmtId="0" fontId="4" fillId="0" borderId="37" xfId="411" applyBorder="1" applyAlignment="1" applyProtection="1">
      <alignment horizontal="left" wrapText="1"/>
      <protection locked="0"/>
    </xf>
    <xf numFmtId="2" fontId="33" fillId="0" borderId="0" xfId="411" applyNumberFormat="1" applyFont="1" applyAlignment="1">
      <alignment vertical="center" wrapText="1"/>
    </xf>
    <xf numFmtId="4" fontId="17" fillId="0" borderId="14" xfId="411" applyNumberFormat="1" applyFont="1" applyBorder="1" applyAlignment="1">
      <alignment horizontal="center" vertical="center" wrapText="1"/>
    </xf>
    <xf numFmtId="0" fontId="0" fillId="0" borderId="4" xfId="0" applyBorder="1" applyAlignment="1">
      <alignment horizontal="center"/>
    </xf>
    <xf numFmtId="0" fontId="0" fillId="0" borderId="2" xfId="0" applyBorder="1" applyAlignment="1">
      <alignment horizontal="center"/>
    </xf>
    <xf numFmtId="164" fontId="4" fillId="0" borderId="6" xfId="0" applyNumberFormat="1" applyFont="1" applyBorder="1"/>
    <xf numFmtId="164" fontId="4" fillId="0" borderId="5" xfId="0" applyNumberFormat="1" applyFont="1" applyBorder="1"/>
    <xf numFmtId="0" fontId="4" fillId="17" borderId="22" xfId="411" applyFill="1" applyBorder="1" applyAlignment="1" applyProtection="1">
      <alignment horizontal="left"/>
      <protection locked="0"/>
    </xf>
    <xf numFmtId="8" fontId="4" fillId="0" borderId="0" xfId="0" applyNumberFormat="1" applyFont="1"/>
    <xf numFmtId="8" fontId="0" fillId="0" borderId="0" xfId="0" applyNumberFormat="1" applyAlignment="1">
      <alignment wrapText="1"/>
    </xf>
    <xf numFmtId="4" fontId="38" fillId="0" borderId="0" xfId="0" applyNumberFormat="1" applyFont="1" applyAlignment="1">
      <alignment horizontal="center" vertical="center" wrapText="1"/>
    </xf>
    <xf numFmtId="0" fontId="17" fillId="0" borderId="0" xfId="0" applyFont="1"/>
    <xf numFmtId="8" fontId="0" fillId="0" borderId="0" xfId="0" applyNumberFormat="1"/>
    <xf numFmtId="0" fontId="17" fillId="0" borderId="16" xfId="0" applyFont="1" applyBorder="1" applyAlignment="1">
      <alignment horizontal="center" vertical="center" wrapText="1"/>
    </xf>
    <xf numFmtId="4" fontId="17" fillId="0" borderId="18" xfId="0" applyNumberFormat="1" applyFont="1" applyBorder="1" applyAlignment="1">
      <alignment horizontal="center" vertical="center" wrapText="1"/>
    </xf>
    <xf numFmtId="0" fontId="17" fillId="15" borderId="15" xfId="0" applyFont="1" applyFill="1" applyBorder="1" applyAlignment="1">
      <alignment horizontal="center" vertical="center" wrapText="1"/>
    </xf>
    <xf numFmtId="4" fontId="17" fillId="0" borderId="13" xfId="0" applyNumberFormat="1" applyFont="1" applyBorder="1" applyAlignment="1">
      <alignment horizontal="center" vertical="center" wrapText="1"/>
    </xf>
    <xf numFmtId="165" fontId="4" fillId="0" borderId="25" xfId="411" applyNumberFormat="1" applyBorder="1" applyAlignment="1">
      <alignment horizontal="center"/>
    </xf>
    <xf numFmtId="0" fontId="4" fillId="17" borderId="57" xfId="411" applyFill="1" applyBorder="1" applyAlignment="1" applyProtection="1">
      <alignment horizontal="left"/>
      <protection locked="0"/>
    </xf>
    <xf numFmtId="0" fontId="4" fillId="0" borderId="39" xfId="411" applyBorder="1" applyAlignment="1" applyProtection="1">
      <alignment horizontal="center" wrapText="1"/>
      <protection locked="0"/>
    </xf>
    <xf numFmtId="0" fontId="4" fillId="0" borderId="39" xfId="0" applyFont="1" applyBorder="1" applyAlignment="1">
      <alignment horizontal="center"/>
    </xf>
    <xf numFmtId="0" fontId="4" fillId="3" borderId="58" xfId="411" applyFill="1" applyBorder="1" applyAlignment="1">
      <alignment wrapText="1"/>
    </xf>
    <xf numFmtId="0" fontId="4" fillId="3" borderId="43" xfId="411" applyFill="1" applyBorder="1" applyAlignment="1" applyProtection="1">
      <alignment horizontal="left" wrapText="1"/>
      <protection locked="0"/>
    </xf>
    <xf numFmtId="8" fontId="7" fillId="0" borderId="0" xfId="411" applyNumberFormat="1" applyFont="1"/>
    <xf numFmtId="8" fontId="4" fillId="0" borderId="0" xfId="411" applyNumberFormat="1" applyAlignment="1">
      <alignment horizontal="center"/>
    </xf>
    <xf numFmtId="44" fontId="4" fillId="0" borderId="6" xfId="0" applyNumberFormat="1" applyFont="1" applyBorder="1"/>
    <xf numFmtId="44" fontId="4" fillId="0" borderId="7" xfId="0" applyNumberFormat="1" applyFont="1" applyBorder="1"/>
    <xf numFmtId="44" fontId="4" fillId="0" borderId="5" xfId="0" applyNumberFormat="1" applyFont="1" applyBorder="1"/>
    <xf numFmtId="0" fontId="4" fillId="11" borderId="9" xfId="0" applyFont="1" applyFill="1" applyBorder="1" applyProtection="1">
      <protection locked="0"/>
    </xf>
    <xf numFmtId="0" fontId="4" fillId="11" borderId="43" xfId="0" applyFont="1" applyFill="1" applyBorder="1" applyProtection="1">
      <protection locked="0"/>
    </xf>
    <xf numFmtId="8" fontId="4" fillId="0" borderId="11" xfId="0" applyNumberFormat="1" applyFont="1" applyBorder="1" applyAlignment="1">
      <alignment horizontal="center" vertical="center" wrapText="1"/>
    </xf>
    <xf numFmtId="0" fontId="17" fillId="0" borderId="50" xfId="0" applyFont="1" applyBorder="1" applyAlignment="1">
      <alignment horizontal="center" vertical="center" wrapText="1"/>
    </xf>
    <xf numFmtId="0" fontId="0" fillId="0" borderId="3" xfId="0" applyBorder="1" applyAlignment="1">
      <alignment horizontal="center"/>
    </xf>
    <xf numFmtId="0" fontId="0" fillId="0" borderId="60" xfId="0" applyBorder="1" applyAlignment="1">
      <alignment horizontal="left"/>
    </xf>
    <xf numFmtId="0" fontId="0" fillId="0" borderId="40" xfId="0" applyBorder="1" applyAlignment="1">
      <alignment horizontal="center"/>
    </xf>
    <xf numFmtId="164" fontId="4" fillId="0" borderId="40" xfId="27" applyNumberFormat="1" applyFont="1" applyFill="1" applyBorder="1"/>
    <xf numFmtId="164" fontId="4" fillId="0" borderId="40" xfId="0" applyNumberFormat="1" applyFont="1" applyBorder="1"/>
    <xf numFmtId="44" fontId="4" fillId="0" borderId="40" xfId="0" applyNumberFormat="1" applyFont="1" applyBorder="1"/>
    <xf numFmtId="44" fontId="4" fillId="0" borderId="41" xfId="0" applyNumberFormat="1" applyFont="1" applyBorder="1"/>
    <xf numFmtId="44" fontId="4" fillId="0" borderId="34" xfId="0" applyNumberFormat="1" applyFont="1" applyBorder="1"/>
    <xf numFmtId="44" fontId="4" fillId="0" borderId="42" xfId="0" applyNumberFormat="1" applyFont="1" applyBorder="1"/>
    <xf numFmtId="0" fontId="0" fillId="0" borderId="54" xfId="0" applyBorder="1" applyAlignment="1">
      <alignment horizontal="left"/>
    </xf>
    <xf numFmtId="0" fontId="0" fillId="0" borderId="35" xfId="0" applyBorder="1" applyAlignment="1">
      <alignment horizontal="center"/>
    </xf>
    <xf numFmtId="164" fontId="4" fillId="0" borderId="35" xfId="27" applyNumberFormat="1" applyFont="1" applyFill="1" applyBorder="1"/>
    <xf numFmtId="164" fontId="4" fillId="0" borderId="35" xfId="0" applyNumberFormat="1" applyFont="1" applyBorder="1"/>
    <xf numFmtId="44" fontId="4" fillId="0" borderId="35" xfId="0" applyNumberFormat="1" applyFont="1" applyBorder="1"/>
    <xf numFmtId="0" fontId="0" fillId="0" borderId="8" xfId="0" applyBorder="1" applyAlignment="1">
      <alignment horizontal="center"/>
    </xf>
    <xf numFmtId="0" fontId="0" fillId="0" borderId="60" xfId="0" applyBorder="1" applyAlignment="1">
      <alignment horizontal="center"/>
    </xf>
    <xf numFmtId="0" fontId="0" fillId="0" borderId="54" xfId="0" applyBorder="1" applyAlignment="1">
      <alignment horizontal="center"/>
    </xf>
    <xf numFmtId="44" fontId="4" fillId="0" borderId="2" xfId="0" applyNumberFormat="1" applyFont="1" applyBorder="1"/>
    <xf numFmtId="44" fontId="4" fillId="0" borderId="49" xfId="0" applyNumberFormat="1" applyFont="1" applyBorder="1"/>
    <xf numFmtId="44" fontId="4" fillId="0" borderId="3" xfId="0" applyNumberFormat="1" applyFont="1" applyBorder="1"/>
    <xf numFmtId="0" fontId="4" fillId="0" borderId="34" xfId="0" applyFont="1" applyBorder="1" applyAlignment="1">
      <alignment horizontal="center"/>
    </xf>
    <xf numFmtId="0" fontId="4" fillId="0" borderId="41" xfId="0" applyFont="1" applyBorder="1" applyAlignment="1">
      <alignment horizontal="center"/>
    </xf>
    <xf numFmtId="0" fontId="4" fillId="0" borderId="56" xfId="0" applyFont="1" applyBorder="1" applyAlignment="1">
      <alignment horizontal="center"/>
    </xf>
    <xf numFmtId="0" fontId="0" fillId="0" borderId="42" xfId="0" applyBorder="1" applyAlignment="1">
      <alignment horizontal="center"/>
    </xf>
    <xf numFmtId="44" fontId="4" fillId="0" borderId="13" xfId="27" applyFont="1" applyFill="1" applyBorder="1" applyAlignment="1">
      <alignment horizontal="right" vertical="center"/>
    </xf>
    <xf numFmtId="167" fontId="4" fillId="0" borderId="11" xfId="0" applyNumberFormat="1" applyFont="1" applyBorder="1" applyAlignment="1">
      <alignment horizontal="right" vertical="center"/>
    </xf>
    <xf numFmtId="164" fontId="4" fillId="0" borderId="11" xfId="0" applyNumberFormat="1" applyFont="1" applyBorder="1" applyAlignment="1">
      <alignment horizontal="right" vertical="center"/>
    </xf>
    <xf numFmtId="44" fontId="4" fillId="12" borderId="22" xfId="0" applyNumberFormat="1" applyFont="1" applyFill="1" applyBorder="1" applyAlignment="1" applyProtection="1">
      <alignment horizontal="left"/>
      <protection locked="0"/>
    </xf>
    <xf numFmtId="44" fontId="4" fillId="0" borderId="6" xfId="27" applyFont="1" applyFill="1" applyBorder="1" applyAlignment="1" applyProtection="1">
      <alignment horizontal="right"/>
      <protection locked="0"/>
    </xf>
    <xf numFmtId="164" fontId="4" fillId="12" borderId="22" xfId="0" applyNumberFormat="1" applyFont="1" applyFill="1" applyBorder="1" applyAlignment="1" applyProtection="1">
      <alignment horizontal="left"/>
      <protection locked="0"/>
    </xf>
    <xf numFmtId="164" fontId="4" fillId="12" borderId="23" xfId="0" applyNumberFormat="1" applyFont="1" applyFill="1" applyBorder="1" applyAlignment="1" applyProtection="1">
      <alignment horizontal="left"/>
      <protection locked="0"/>
    </xf>
    <xf numFmtId="2" fontId="4" fillId="0" borderId="25" xfId="411" applyNumberFormat="1" applyBorder="1" applyAlignment="1">
      <alignment horizontal="center"/>
    </xf>
    <xf numFmtId="2" fontId="4" fillId="0" borderId="36" xfId="411" applyNumberFormat="1" applyBorder="1" applyAlignment="1">
      <alignment horizontal="center"/>
    </xf>
    <xf numFmtId="2" fontId="4" fillId="11" borderId="36" xfId="411" applyNumberFormat="1" applyFill="1" applyBorder="1" applyAlignment="1" applyProtection="1">
      <alignment horizontal="center"/>
      <protection locked="0"/>
    </xf>
    <xf numFmtId="2" fontId="4" fillId="0" borderId="37" xfId="411" applyNumberFormat="1" applyBorder="1" applyAlignment="1">
      <alignment horizontal="center"/>
    </xf>
    <xf numFmtId="0" fontId="19" fillId="0" borderId="61" xfId="430" applyBorder="1" applyAlignment="1">
      <alignment wrapText="1"/>
    </xf>
    <xf numFmtId="0" fontId="19" fillId="0" borderId="47" xfId="430" applyBorder="1" applyAlignment="1">
      <alignment horizontal="center" wrapText="1"/>
    </xf>
    <xf numFmtId="0" fontId="4" fillId="0" borderId="47" xfId="411" applyBorder="1" applyAlignment="1" applyProtection="1">
      <alignment horizontal="center"/>
      <protection locked="0"/>
    </xf>
    <xf numFmtId="0" fontId="19" fillId="18" borderId="24" xfId="430" applyFill="1" applyBorder="1" applyAlignment="1">
      <alignment horizontal="center" wrapText="1"/>
    </xf>
    <xf numFmtId="44" fontId="0" fillId="0" borderId="10" xfId="27" applyFont="1" applyFill="1" applyBorder="1" applyAlignment="1">
      <alignment horizontal="right"/>
    </xf>
    <xf numFmtId="44" fontId="4" fillId="0" borderId="56" xfId="411" applyNumberFormat="1" applyBorder="1" applyAlignment="1">
      <alignment horizontal="right"/>
    </xf>
    <xf numFmtId="44" fontId="4" fillId="0" borderId="40" xfId="411" applyNumberFormat="1" applyBorder="1" applyAlignment="1">
      <alignment horizontal="right"/>
    </xf>
    <xf numFmtId="44" fontId="0" fillId="0" borderId="6" xfId="27" applyFont="1" applyFill="1" applyBorder="1" applyAlignment="1">
      <alignment horizontal="right"/>
    </xf>
    <xf numFmtId="44" fontId="4" fillId="0" borderId="34" xfId="411" applyNumberFormat="1" applyBorder="1" applyAlignment="1">
      <alignment horizontal="right"/>
    </xf>
    <xf numFmtId="44" fontId="4" fillId="0" borderId="6" xfId="411" applyNumberFormat="1" applyBorder="1" applyAlignment="1">
      <alignment horizontal="right"/>
    </xf>
    <xf numFmtId="44" fontId="0" fillId="0" borderId="40" xfId="27" applyFont="1" applyFill="1" applyBorder="1" applyAlignment="1">
      <alignment horizontal="right"/>
    </xf>
    <xf numFmtId="44" fontId="0" fillId="0" borderId="28" xfId="27" applyFont="1" applyFill="1" applyBorder="1" applyAlignment="1">
      <alignment horizontal="right"/>
    </xf>
    <xf numFmtId="44" fontId="4" fillId="0" borderId="62" xfId="411" applyNumberFormat="1" applyBorder="1" applyAlignment="1">
      <alignment horizontal="right"/>
    </xf>
    <xf numFmtId="44" fontId="4" fillId="0" borderId="44" xfId="411" applyNumberFormat="1" applyBorder="1" applyAlignment="1">
      <alignment horizontal="right"/>
    </xf>
    <xf numFmtId="44" fontId="4" fillId="0" borderId="42" xfId="411" applyNumberFormat="1" applyBorder="1" applyAlignment="1">
      <alignment horizontal="right"/>
    </xf>
    <xf numFmtId="44" fontId="4" fillId="0" borderId="7" xfId="411" applyNumberFormat="1" applyBorder="1" applyAlignment="1">
      <alignment horizontal="right"/>
    </xf>
    <xf numFmtId="0" fontId="17" fillId="0" borderId="0" xfId="411" applyFont="1" applyAlignment="1">
      <alignment horizontal="center" vertical="center" wrapText="1"/>
    </xf>
    <xf numFmtId="0" fontId="4" fillId="0" borderId="0" xfId="411" applyAlignment="1">
      <alignment horizontal="center" wrapText="1"/>
    </xf>
    <xf numFmtId="44" fontId="4" fillId="0" borderId="0" xfId="27" applyFont="1" applyFill="1" applyBorder="1" applyAlignment="1">
      <alignment horizontal="center"/>
    </xf>
    <xf numFmtId="8" fontId="4" fillId="0" borderId="0" xfId="411" applyNumberFormat="1"/>
    <xf numFmtId="0" fontId="6" fillId="15" borderId="18" xfId="411" applyFont="1" applyFill="1" applyBorder="1" applyAlignment="1">
      <alignment horizontal="left"/>
    </xf>
    <xf numFmtId="0" fontId="4" fillId="15" borderId="14" xfId="411" applyFill="1" applyBorder="1"/>
    <xf numFmtId="0" fontId="4" fillId="15" borderId="14" xfId="411" applyFill="1" applyBorder="1" applyAlignment="1">
      <alignment horizontal="center"/>
    </xf>
    <xf numFmtId="0" fontId="4" fillId="15" borderId="53" xfId="411" applyFill="1" applyBorder="1" applyAlignment="1">
      <alignment horizontal="center"/>
    </xf>
    <xf numFmtId="8" fontId="4" fillId="0" borderId="28" xfId="411" applyNumberFormat="1" applyBorder="1"/>
    <xf numFmtId="0" fontId="4" fillId="0" borderId="49" xfId="411" applyBorder="1" applyAlignment="1">
      <alignment horizontal="left" wrapText="1"/>
    </xf>
    <xf numFmtId="0" fontId="4" fillId="0" borderId="3" xfId="411" applyBorder="1" applyAlignment="1">
      <alignment horizontal="left" wrapText="1"/>
    </xf>
    <xf numFmtId="44" fontId="4" fillId="0" borderId="41" xfId="411" applyNumberFormat="1" applyBorder="1" applyAlignment="1">
      <alignment horizontal="right"/>
    </xf>
    <xf numFmtId="44" fontId="4" fillId="0" borderId="5" xfId="411" applyNumberFormat="1" applyBorder="1" applyAlignment="1">
      <alignment horizontal="right"/>
    </xf>
    <xf numFmtId="44" fontId="4" fillId="0" borderId="6" xfId="27" applyFont="1" applyFill="1" applyBorder="1" applyAlignment="1">
      <alignment horizontal="right" vertical="center"/>
    </xf>
    <xf numFmtId="44" fontId="4" fillId="11" borderId="6" xfId="27" applyFont="1" applyFill="1" applyBorder="1" applyAlignment="1" applyProtection="1">
      <alignment horizontal="right"/>
      <protection locked="0"/>
    </xf>
    <xf numFmtId="44" fontId="4" fillId="11" borderId="34" xfId="411" applyNumberFormat="1" applyFill="1" applyBorder="1" applyAlignment="1">
      <alignment horizontal="right"/>
    </xf>
    <xf numFmtId="44" fontId="4" fillId="11" borderId="6" xfId="411" applyNumberFormat="1" applyFill="1" applyBorder="1" applyAlignment="1">
      <alignment horizontal="right"/>
    </xf>
    <xf numFmtId="44" fontId="4" fillId="0" borderId="7" xfId="27" applyFont="1" applyFill="1" applyBorder="1" applyAlignment="1">
      <alignment horizontal="right" vertical="center"/>
    </xf>
    <xf numFmtId="0" fontId="4" fillId="0" borderId="0" xfId="411" applyAlignment="1">
      <alignment horizontal="left" wrapText="1"/>
    </xf>
    <xf numFmtId="44" fontId="4" fillId="0" borderId="16" xfId="27" applyFont="1" applyFill="1" applyBorder="1" applyAlignment="1">
      <alignment horizontal="right" vertical="center"/>
    </xf>
    <xf numFmtId="44" fontId="4" fillId="0" borderId="10" xfId="27" applyFont="1" applyFill="1" applyBorder="1" applyAlignment="1">
      <alignment horizontal="right" vertical="center"/>
    </xf>
    <xf numFmtId="44" fontId="4" fillId="0" borderId="9" xfId="27" applyFont="1" applyFill="1" applyBorder="1" applyAlignment="1">
      <alignment horizontal="right" vertical="center"/>
    </xf>
    <xf numFmtId="44" fontId="4" fillId="11" borderId="9" xfId="27" applyFont="1" applyFill="1" applyBorder="1" applyAlignment="1">
      <alignment horizontal="right"/>
    </xf>
    <xf numFmtId="44" fontId="4" fillId="0" borderId="45" xfId="27" applyFont="1" applyFill="1" applyBorder="1" applyAlignment="1">
      <alignment horizontal="right" vertical="center"/>
    </xf>
    <xf numFmtId="0" fontId="6" fillId="14" borderId="18" xfId="411" applyFont="1" applyFill="1" applyBorder="1" applyAlignment="1">
      <alignment horizontal="left"/>
    </xf>
    <xf numFmtId="0" fontId="4" fillId="14" borderId="14" xfId="411" applyFill="1" applyBorder="1"/>
    <xf numFmtId="0" fontId="4" fillId="14" borderId="14" xfId="411" applyFill="1" applyBorder="1" applyAlignment="1">
      <alignment horizontal="center"/>
    </xf>
    <xf numFmtId="0" fontId="4" fillId="14" borderId="53" xfId="411" applyFill="1" applyBorder="1" applyAlignment="1">
      <alignment horizontal="center"/>
    </xf>
    <xf numFmtId="0" fontId="4" fillId="0" borderId="36" xfId="411" applyBorder="1" applyAlignment="1">
      <alignment horizontal="left" wrapText="1"/>
    </xf>
    <xf numFmtId="8" fontId="4" fillId="0" borderId="5" xfId="411" applyNumberFormat="1" applyBorder="1"/>
    <xf numFmtId="0" fontId="6" fillId="6" borderId="18" xfId="411" applyFont="1" applyFill="1" applyBorder="1" applyAlignment="1">
      <alignment horizontal="left"/>
    </xf>
    <xf numFmtId="0" fontId="4" fillId="6" borderId="14" xfId="411" applyFill="1" applyBorder="1"/>
    <xf numFmtId="0" fontId="4" fillId="6" borderId="14" xfId="411" applyFill="1" applyBorder="1" applyAlignment="1">
      <alignment horizontal="center"/>
    </xf>
    <xf numFmtId="0" fontId="4" fillId="6" borderId="53" xfId="411" applyFill="1" applyBorder="1" applyAlignment="1">
      <alignment horizontal="center"/>
    </xf>
    <xf numFmtId="44" fontId="4" fillId="11" borderId="34" xfId="27" applyFont="1" applyFill="1" applyBorder="1" applyAlignment="1" applyProtection="1">
      <alignment horizontal="right"/>
      <protection locked="0"/>
    </xf>
    <xf numFmtId="44" fontId="4" fillId="0" borderId="5" xfId="411" applyNumberFormat="1" applyBorder="1"/>
    <xf numFmtId="44" fontId="4" fillId="0" borderId="6" xfId="411" applyNumberFormat="1" applyBorder="1"/>
    <xf numFmtId="44" fontId="4" fillId="0" borderId="7" xfId="411" applyNumberFormat="1" applyBorder="1"/>
    <xf numFmtId="0" fontId="17" fillId="0" borderId="32" xfId="411" applyFont="1" applyBorder="1" applyAlignment="1" applyProtection="1">
      <alignment horizontal="center" vertical="center"/>
      <protection locked="0"/>
    </xf>
    <xf numFmtId="0" fontId="6" fillId="7" borderId="18" xfId="411" applyFont="1" applyFill="1" applyBorder="1" applyAlignment="1">
      <alignment horizontal="left"/>
    </xf>
    <xf numFmtId="0" fontId="4" fillId="7" borderId="14" xfId="411" applyFill="1" applyBorder="1"/>
    <xf numFmtId="0" fontId="4" fillId="7" borderId="14" xfId="411" applyFill="1" applyBorder="1" applyAlignment="1">
      <alignment horizontal="center"/>
    </xf>
    <xf numFmtId="0" fontId="4" fillId="7" borderId="53" xfId="411" applyFill="1" applyBorder="1" applyAlignment="1">
      <alignment horizontal="center"/>
    </xf>
    <xf numFmtId="0" fontId="4" fillId="0" borderId="5" xfId="411" applyBorder="1" applyAlignment="1">
      <alignment horizontal="left" wrapText="1"/>
    </xf>
    <xf numFmtId="0" fontId="4" fillId="0" borderId="6" xfId="411" applyBorder="1" applyAlignment="1">
      <alignment horizontal="left" wrapText="1"/>
    </xf>
    <xf numFmtId="0" fontId="4" fillId="0" borderId="7" xfId="411" applyBorder="1" applyAlignment="1">
      <alignment horizontal="left" wrapText="1"/>
    </xf>
    <xf numFmtId="44" fontId="0" fillId="19" borderId="7" xfId="27" applyFont="1" applyFill="1" applyBorder="1" applyAlignment="1">
      <alignment horizontal="right"/>
    </xf>
    <xf numFmtId="0" fontId="4" fillId="3" borderId="21" xfId="0" applyFont="1" applyFill="1" applyBorder="1" applyAlignment="1">
      <alignment horizontal="center"/>
    </xf>
    <xf numFmtId="0" fontId="4" fillId="3" borderId="19" xfId="0" applyFont="1" applyFill="1" applyBorder="1" applyAlignment="1" applyProtection="1">
      <alignment horizontal="center"/>
      <protection locked="0"/>
    </xf>
    <xf numFmtId="0" fontId="4" fillId="18" borderId="19" xfId="0" applyFont="1" applyFill="1" applyBorder="1" applyAlignment="1">
      <alignment horizontal="center"/>
    </xf>
    <xf numFmtId="0" fontId="4" fillId="0" borderId="19" xfId="0" applyFont="1" applyBorder="1" applyAlignment="1" applyProtection="1">
      <alignment horizontal="center"/>
      <protection locked="0"/>
    </xf>
    <xf numFmtId="0" fontId="4" fillId="18" borderId="19" xfId="0" applyFont="1" applyFill="1" applyBorder="1" applyAlignment="1" applyProtection="1">
      <alignment horizontal="center"/>
      <protection locked="0"/>
    </xf>
    <xf numFmtId="0" fontId="0" fillId="0" borderId="19" xfId="0" applyBorder="1" applyAlignment="1">
      <alignment horizontal="center"/>
    </xf>
    <xf numFmtId="0" fontId="4" fillId="13" borderId="19" xfId="0" applyFont="1" applyFill="1" applyBorder="1" applyAlignment="1">
      <alignment horizontal="center"/>
    </xf>
    <xf numFmtId="164" fontId="4" fillId="11" borderId="19" xfId="27" applyNumberFormat="1" applyFont="1" applyFill="1" applyBorder="1" applyAlignment="1" applyProtection="1">
      <alignment horizontal="right"/>
      <protection locked="0"/>
    </xf>
    <xf numFmtId="164" fontId="4" fillId="13" borderId="19" xfId="0" applyNumberFormat="1" applyFont="1" applyFill="1" applyBorder="1"/>
    <xf numFmtId="164" fontId="4" fillId="18" borderId="19" xfId="0" applyNumberFormat="1" applyFont="1" applyFill="1" applyBorder="1"/>
    <xf numFmtId="164" fontId="4" fillId="18" borderId="19" xfId="27" applyNumberFormat="1" applyFont="1" applyFill="1" applyBorder="1" applyAlignment="1">
      <alignment horizontal="right"/>
    </xf>
    <xf numFmtId="44" fontId="4" fillId="0" borderId="43" xfId="27" applyFont="1" applyFill="1" applyBorder="1" applyAlignment="1">
      <alignment horizontal="right"/>
    </xf>
    <xf numFmtId="44" fontId="4" fillId="11" borderId="43" xfId="27" applyFont="1" applyFill="1" applyBorder="1" applyAlignment="1" applyProtection="1">
      <alignment horizontal="right"/>
      <protection locked="0"/>
    </xf>
    <xf numFmtId="44" fontId="4" fillId="18" borderId="43" xfId="0" applyNumberFormat="1" applyFont="1" applyFill="1" applyBorder="1"/>
    <xf numFmtId="44" fontId="4" fillId="0" borderId="43" xfId="0" applyNumberFormat="1" applyFont="1" applyBorder="1"/>
    <xf numFmtId="0" fontId="4" fillId="0" borderId="24" xfId="0" applyFont="1" applyBorder="1" applyAlignment="1" applyProtection="1">
      <alignment horizontal="center"/>
      <protection locked="0"/>
    </xf>
    <xf numFmtId="0" fontId="4" fillId="0" borderId="33" xfId="0" applyFont="1" applyBorder="1" applyAlignment="1" applyProtection="1">
      <alignment horizontal="left"/>
      <protection locked="0"/>
    </xf>
    <xf numFmtId="0" fontId="4" fillId="11" borderId="30" xfId="0" applyFont="1" applyFill="1" applyBorder="1" applyAlignment="1" applyProtection="1">
      <alignment horizontal="left"/>
      <protection locked="0"/>
    </xf>
    <xf numFmtId="0" fontId="4" fillId="0" borderId="30" xfId="0" applyFont="1" applyBorder="1" applyAlignment="1" applyProtection="1">
      <alignment horizontal="left"/>
      <protection locked="0"/>
    </xf>
    <xf numFmtId="0" fontId="4" fillId="0" borderId="31" xfId="0" applyFont="1" applyBorder="1" applyAlignment="1" applyProtection="1">
      <alignment horizontal="left"/>
      <protection locked="0"/>
    </xf>
    <xf numFmtId="0" fontId="0" fillId="18" borderId="30" xfId="0" applyFill="1" applyBorder="1" applyAlignment="1" applyProtection="1">
      <alignment horizontal="left"/>
      <protection locked="0"/>
    </xf>
    <xf numFmtId="0" fontId="0" fillId="0" borderId="30" xfId="0" applyBorder="1" applyAlignment="1" applyProtection="1">
      <alignment horizontal="left"/>
      <protection locked="0"/>
    </xf>
    <xf numFmtId="0" fontId="4" fillId="18" borderId="30" xfId="0" applyFont="1" applyFill="1" applyBorder="1" applyAlignment="1" applyProtection="1">
      <alignment horizontal="left"/>
      <protection locked="0"/>
    </xf>
    <xf numFmtId="0" fontId="4" fillId="18" borderId="30" xfId="0" applyFont="1" applyFill="1" applyBorder="1"/>
    <xf numFmtId="0" fontId="4" fillId="0" borderId="30" xfId="0" applyFont="1" applyBorder="1"/>
    <xf numFmtId="0" fontId="17" fillId="0" borderId="13" xfId="0" applyFont="1" applyBorder="1" applyAlignment="1">
      <alignment horizontal="center" vertical="center" wrapText="1"/>
    </xf>
    <xf numFmtId="44" fontId="4" fillId="0" borderId="0" xfId="30" applyFont="1" applyFill="1" applyBorder="1" applyAlignment="1">
      <alignment horizontal="left" vertical="center" wrapText="1"/>
    </xf>
    <xf numFmtId="0" fontId="4" fillId="0" borderId="0" xfId="0" applyFont="1" applyAlignment="1">
      <alignment horizontal="center" vertical="center" wrapText="1"/>
    </xf>
    <xf numFmtId="0" fontId="17" fillId="0" borderId="17" xfId="412" applyFont="1" applyBorder="1" applyAlignment="1">
      <alignment horizontal="center" vertical="center" wrapText="1"/>
    </xf>
    <xf numFmtId="44" fontId="4" fillId="0" borderId="64" xfId="0" applyNumberFormat="1" applyFont="1" applyBorder="1"/>
    <xf numFmtId="0" fontId="38" fillId="16" borderId="13" xfId="412" applyFont="1" applyFill="1" applyBorder="1" applyAlignment="1">
      <alignment horizontal="center" vertical="center" wrapText="1"/>
    </xf>
    <xf numFmtId="0" fontId="4" fillId="0" borderId="21" xfId="0" applyFont="1" applyBorder="1" applyAlignment="1" applyProtection="1">
      <alignment horizontal="center"/>
      <protection locked="0"/>
    </xf>
    <xf numFmtId="0" fontId="4" fillId="13" borderId="19" xfId="0" applyFont="1" applyFill="1" applyBorder="1" applyAlignment="1" applyProtection="1">
      <alignment horizontal="center"/>
      <protection locked="0"/>
    </xf>
    <xf numFmtId="0" fontId="29" fillId="0" borderId="19" xfId="0" applyFont="1" applyBorder="1" applyAlignment="1">
      <alignment horizontal="center"/>
    </xf>
    <xf numFmtId="0" fontId="4" fillId="0" borderId="0" xfId="0" applyFont="1" applyAlignment="1">
      <alignment horizontal="left" vertical="center" wrapText="1"/>
    </xf>
    <xf numFmtId="0" fontId="0" fillId="0" borderId="0" xfId="0" applyAlignment="1">
      <alignment vertical="top"/>
    </xf>
    <xf numFmtId="2" fontId="4" fillId="0" borderId="37" xfId="0" applyNumberFormat="1" applyFont="1" applyBorder="1" applyAlignment="1">
      <alignment horizontal="center"/>
    </xf>
    <xf numFmtId="44" fontId="4" fillId="0" borderId="19" xfId="27" applyFont="1" applyFill="1" applyBorder="1"/>
    <xf numFmtId="44" fontId="4" fillId="11" borderId="19" xfId="27" applyFont="1" applyFill="1" applyBorder="1"/>
    <xf numFmtId="44" fontId="4" fillId="0" borderId="21" xfId="27" applyFont="1" applyFill="1" applyBorder="1"/>
    <xf numFmtId="44" fontId="4" fillId="0" borderId="24" xfId="27" applyFont="1" applyFill="1" applyBorder="1"/>
    <xf numFmtId="0" fontId="17" fillId="0" borderId="66" xfId="0" applyFont="1" applyBorder="1" applyAlignment="1">
      <alignment horizontal="center" vertical="center" wrapText="1"/>
    </xf>
    <xf numFmtId="0" fontId="4" fillId="0" borderId="12" xfId="0" applyFont="1" applyBorder="1" applyAlignment="1">
      <alignment horizontal="center" vertical="center" wrapText="1"/>
    </xf>
    <xf numFmtId="44" fontId="4" fillId="0" borderId="17" xfId="30" applyFont="1" applyFill="1" applyBorder="1" applyAlignment="1">
      <alignment horizontal="left" vertical="center" wrapText="1"/>
    </xf>
    <xf numFmtId="4" fontId="17" fillId="0" borderId="67" xfId="0" applyNumberFormat="1" applyFont="1" applyBorder="1" applyAlignment="1">
      <alignment horizontal="center" vertical="center"/>
    </xf>
    <xf numFmtId="8" fontId="4" fillId="0" borderId="19" xfId="411" applyNumberFormat="1" applyBorder="1"/>
    <xf numFmtId="44" fontId="4" fillId="11" borderId="19" xfId="411" applyNumberFormat="1" applyFill="1" applyBorder="1"/>
    <xf numFmtId="8" fontId="4" fillId="0" borderId="21" xfId="411" applyNumberFormat="1" applyBorder="1"/>
    <xf numFmtId="8" fontId="4" fillId="0" borderId="24" xfId="411" applyNumberFormat="1" applyBorder="1"/>
    <xf numFmtId="165" fontId="4" fillId="0" borderId="19" xfId="0" applyNumberFormat="1" applyFont="1" applyBorder="1" applyAlignment="1">
      <alignment horizontal="center"/>
    </xf>
    <xf numFmtId="165" fontId="4" fillId="0" borderId="21" xfId="0" applyNumberFormat="1" applyFont="1" applyBorder="1" applyAlignment="1">
      <alignment horizontal="center" vertical="center" wrapText="1"/>
    </xf>
    <xf numFmtId="2" fontId="4" fillId="0" borderId="24" xfId="0" applyNumberFormat="1" applyFont="1" applyBorder="1" applyAlignment="1">
      <alignment horizontal="center"/>
    </xf>
    <xf numFmtId="0" fontId="4" fillId="0" borderId="57" xfId="0" applyFont="1" applyBorder="1" applyAlignment="1">
      <alignment horizontal="left" vertical="center" wrapText="1"/>
    </xf>
    <xf numFmtId="0" fontId="4" fillId="0" borderId="39" xfId="0" applyFont="1" applyBorder="1" applyAlignment="1">
      <alignment horizontal="left" vertical="center" wrapText="1"/>
    </xf>
    <xf numFmtId="0" fontId="4" fillId="0" borderId="58" xfId="0" applyFont="1" applyBorder="1" applyAlignment="1">
      <alignment horizontal="left" vertical="center" wrapText="1"/>
    </xf>
    <xf numFmtId="0" fontId="17" fillId="0" borderId="12" xfId="0" applyFont="1" applyBorder="1" applyAlignment="1">
      <alignment horizontal="center" vertical="center" wrapText="1"/>
    </xf>
    <xf numFmtId="44" fontId="4" fillId="0" borderId="10" xfId="420" applyNumberFormat="1" applyBorder="1" applyAlignment="1">
      <alignment horizontal="center" wrapText="1"/>
    </xf>
    <xf numFmtId="0" fontId="27" fillId="0" borderId="0" xfId="410"/>
    <xf numFmtId="0" fontId="27" fillId="0" borderId="0" xfId="410" applyAlignment="1">
      <alignment vertical="top"/>
    </xf>
    <xf numFmtId="0" fontId="41" fillId="0" borderId="0" xfId="410" applyFont="1" applyFill="1" applyBorder="1" applyAlignment="1">
      <alignment horizontal="left" vertical="center"/>
    </xf>
    <xf numFmtId="0" fontId="41" fillId="0" borderId="0" xfId="410" applyFont="1"/>
    <xf numFmtId="0" fontId="41" fillId="0" borderId="0" xfId="410" applyFont="1" applyAlignment="1">
      <alignment vertical="top"/>
    </xf>
    <xf numFmtId="0" fontId="4" fillId="0" borderId="45" xfId="0" applyFont="1" applyBorder="1"/>
    <xf numFmtId="44" fontId="4" fillId="11" borderId="6" xfId="27" applyFont="1" applyFill="1" applyBorder="1" applyAlignment="1">
      <alignment horizontal="right" vertical="center"/>
    </xf>
    <xf numFmtId="168" fontId="17" fillId="0" borderId="0" xfId="0" applyNumberFormat="1" applyFont="1"/>
    <xf numFmtId="44" fontId="17" fillId="0" borderId="34" xfId="411" applyNumberFormat="1" applyFont="1" applyBorder="1" applyAlignment="1">
      <alignment horizontal="right"/>
    </xf>
    <xf numFmtId="44" fontId="4" fillId="11" borderId="43" xfId="27" applyFont="1" applyFill="1" applyBorder="1"/>
    <xf numFmtId="0" fontId="46" fillId="0" borderId="0" xfId="0" applyFont="1"/>
    <xf numFmtId="0" fontId="47" fillId="0" borderId="51" xfId="1250" applyFont="1" applyBorder="1"/>
    <xf numFmtId="0" fontId="46" fillId="0" borderId="0" xfId="1250" applyFont="1" applyAlignment="1">
      <alignment horizontal="center"/>
    </xf>
    <xf numFmtId="0" fontId="46" fillId="0" borderId="0" xfId="1250" applyFont="1" applyAlignment="1">
      <alignment horizontal="right"/>
    </xf>
    <xf numFmtId="2" fontId="46" fillId="0" borderId="0" xfId="1250" applyNumberFormat="1" applyFont="1" applyAlignment="1">
      <alignment horizontal="center"/>
    </xf>
    <xf numFmtId="0" fontId="48" fillId="0" borderId="0" xfId="1250" applyFont="1" applyAlignment="1">
      <alignment horizontal="center"/>
    </xf>
    <xf numFmtId="0" fontId="46" fillId="0" borderId="0" xfId="1250" applyFont="1" applyAlignment="1">
      <alignment horizontal="left"/>
    </xf>
    <xf numFmtId="2" fontId="46" fillId="0" borderId="63" xfId="1250" applyNumberFormat="1" applyFont="1" applyBorder="1" applyAlignment="1">
      <alignment horizontal="center"/>
    </xf>
    <xf numFmtId="0" fontId="46" fillId="0" borderId="0" xfId="1250" applyFont="1"/>
    <xf numFmtId="0" fontId="46" fillId="0" borderId="63" xfId="1250" applyFont="1" applyBorder="1" applyAlignment="1">
      <alignment horizontal="center"/>
    </xf>
    <xf numFmtId="0" fontId="49" fillId="0" borderId="0" xfId="1250" applyFont="1"/>
    <xf numFmtId="0" fontId="46" fillId="0" borderId="63" xfId="1250" applyFont="1" applyBorder="1"/>
    <xf numFmtId="0" fontId="49" fillId="0" borderId="0" xfId="1251" applyFont="1"/>
    <xf numFmtId="0" fontId="49" fillId="0" borderId="63" xfId="1250" applyFont="1" applyBorder="1"/>
    <xf numFmtId="0" fontId="49" fillId="0" borderId="0" xfId="1251" applyFont="1" applyAlignment="1">
      <alignment horizontal="left"/>
    </xf>
    <xf numFmtId="0" fontId="49" fillId="0" borderId="0" xfId="1250" quotePrefix="1" applyFont="1" applyAlignment="1">
      <alignment horizontal="left"/>
    </xf>
    <xf numFmtId="0" fontId="50" fillId="0" borderId="0" xfId="426" applyFont="1"/>
    <xf numFmtId="0" fontId="46" fillId="0" borderId="0" xfId="0" applyFont="1" applyAlignment="1">
      <alignment horizontal="center"/>
    </xf>
    <xf numFmtId="2" fontId="52" fillId="22" borderId="0" xfId="0" applyNumberFormat="1" applyFont="1" applyFill="1"/>
    <xf numFmtId="2" fontId="52" fillId="0" borderId="0" xfId="0" applyNumberFormat="1" applyFont="1"/>
    <xf numFmtId="0" fontId="46" fillId="0" borderId="16" xfId="1250" applyFont="1" applyBorder="1"/>
    <xf numFmtId="0" fontId="46" fillId="0" borderId="50" xfId="1250" applyFont="1" applyBorder="1" applyAlignment="1">
      <alignment horizontal="center"/>
    </xf>
    <xf numFmtId="0" fontId="46" fillId="0" borderId="50" xfId="1250" applyFont="1" applyBorder="1"/>
    <xf numFmtId="2" fontId="46" fillId="0" borderId="50" xfId="1250" applyNumberFormat="1" applyFont="1" applyBorder="1" applyAlignment="1">
      <alignment horizontal="center"/>
    </xf>
    <xf numFmtId="169" fontId="48" fillId="0" borderId="50" xfId="1250" applyNumberFormat="1" applyFont="1" applyBorder="1" applyAlignment="1">
      <alignment horizontal="center"/>
    </xf>
    <xf numFmtId="0" fontId="46" fillId="0" borderId="48" xfId="1250" applyFont="1" applyBorder="1" applyAlignment="1">
      <alignment horizontal="center"/>
    </xf>
    <xf numFmtId="0" fontId="46" fillId="0" borderId="51" xfId="1250" applyFont="1" applyBorder="1"/>
    <xf numFmtId="169" fontId="46" fillId="0" borderId="0" xfId="1250" applyNumberFormat="1" applyFont="1" applyAlignment="1">
      <alignment horizontal="center"/>
    </xf>
    <xf numFmtId="168" fontId="46" fillId="0" borderId="0" xfId="1250" applyNumberFormat="1" applyFont="1" applyAlignment="1">
      <alignment horizontal="center"/>
    </xf>
    <xf numFmtId="10" fontId="46" fillId="0" borderId="63" xfId="1250" applyNumberFormat="1" applyFont="1" applyBorder="1" applyAlignment="1">
      <alignment horizontal="center"/>
    </xf>
    <xf numFmtId="0" fontId="46" fillId="0" borderId="51" xfId="1250" applyFont="1" applyBorder="1" applyAlignment="1">
      <alignment vertical="center"/>
    </xf>
    <xf numFmtId="0" fontId="46" fillId="0" borderId="0" xfId="1250" applyFont="1" applyAlignment="1">
      <alignment horizontal="center" vertical="center"/>
    </xf>
    <xf numFmtId="0" fontId="46" fillId="0" borderId="0" xfId="1250" applyFont="1" applyAlignment="1">
      <alignment vertical="center"/>
    </xf>
    <xf numFmtId="168" fontId="53" fillId="0" borderId="0" xfId="1250" applyNumberFormat="1" applyFont="1" applyAlignment="1">
      <alignment horizontal="center" vertical="center"/>
    </xf>
    <xf numFmtId="0" fontId="55" fillId="0" borderId="0" xfId="1250" applyFont="1" applyAlignment="1">
      <alignment horizontal="center" vertical="center"/>
    </xf>
    <xf numFmtId="0" fontId="49" fillId="0" borderId="51" xfId="1251" applyFont="1" applyBorder="1" applyAlignment="1">
      <alignment horizontal="left"/>
    </xf>
    <xf numFmtId="0" fontId="42" fillId="0" borderId="0" xfId="0" applyFont="1" applyAlignment="1">
      <alignment horizontal="center"/>
    </xf>
    <xf numFmtId="0" fontId="46" fillId="0" borderId="54" xfId="0" applyFont="1" applyBorder="1"/>
    <xf numFmtId="0" fontId="46" fillId="0" borderId="1" xfId="0" applyFont="1" applyBorder="1"/>
    <xf numFmtId="0" fontId="46" fillId="0" borderId="1" xfId="1250" applyFont="1" applyBorder="1" applyAlignment="1">
      <alignment horizontal="center"/>
    </xf>
    <xf numFmtId="10" fontId="46" fillId="0" borderId="55" xfId="1250" applyNumberFormat="1" applyFont="1" applyBorder="1" applyAlignment="1">
      <alignment horizontal="center"/>
    </xf>
    <xf numFmtId="0" fontId="47" fillId="0" borderId="0" xfId="0" applyFont="1"/>
    <xf numFmtId="171" fontId="46" fillId="0" borderId="0" xfId="0" applyNumberFormat="1" applyFont="1"/>
    <xf numFmtId="170" fontId="54" fillId="0" borderId="0" xfId="0" applyNumberFormat="1" applyFont="1" applyAlignment="1">
      <alignment horizontal="center"/>
    </xf>
    <xf numFmtId="164" fontId="4" fillId="16" borderId="5" xfId="27" applyNumberFormat="1" applyFont="1" applyFill="1" applyBorder="1"/>
    <xf numFmtId="164" fontId="4" fillId="16" borderId="6" xfId="27" applyNumberFormat="1" applyFont="1" applyFill="1" applyBorder="1"/>
    <xf numFmtId="164" fontId="4" fillId="16" borderId="40" xfId="27" applyNumberFormat="1" applyFont="1" applyFill="1" applyBorder="1"/>
    <xf numFmtId="164" fontId="4" fillId="16" borderId="7" xfId="27" applyNumberFormat="1" applyFont="1" applyFill="1" applyBorder="1"/>
    <xf numFmtId="44" fontId="4" fillId="16" borderId="5" xfId="0" applyNumberFormat="1" applyFont="1" applyFill="1" applyBorder="1"/>
    <xf numFmtId="44" fontId="4" fillId="16" borderId="6" xfId="0" applyNumberFormat="1" applyFont="1" applyFill="1" applyBorder="1"/>
    <xf numFmtId="44" fontId="4" fillId="16" borderId="7" xfId="0" applyNumberFormat="1" applyFont="1" applyFill="1" applyBorder="1"/>
    <xf numFmtId="44" fontId="4" fillId="16" borderId="40" xfId="0" applyNumberFormat="1" applyFont="1" applyFill="1" applyBorder="1"/>
    <xf numFmtId="44" fontId="20" fillId="0" borderId="0" xfId="411" applyNumberFormat="1" applyFont="1" applyAlignment="1">
      <alignment horizontal="center" vertical="center"/>
    </xf>
    <xf numFmtId="44" fontId="7" fillId="0" borderId="0" xfId="411" applyNumberFormat="1" applyFont="1"/>
    <xf numFmtId="44" fontId="4" fillId="0" borderId="0" xfId="411" applyNumberFormat="1" applyAlignment="1">
      <alignment horizontal="center"/>
    </xf>
    <xf numFmtId="164" fontId="4" fillId="16" borderId="7" xfId="27" applyNumberFormat="1" applyFont="1" applyFill="1" applyBorder="1" applyAlignment="1">
      <alignment horizontal="right"/>
    </xf>
    <xf numFmtId="44" fontId="4" fillId="0" borderId="0" xfId="411" applyNumberFormat="1" applyAlignment="1" applyProtection="1">
      <alignment horizontal="center"/>
      <protection locked="0"/>
    </xf>
    <xf numFmtId="7" fontId="0" fillId="0" borderId="0" xfId="0" applyNumberFormat="1"/>
    <xf numFmtId="44" fontId="0" fillId="0" borderId="0" xfId="0" applyNumberFormat="1"/>
    <xf numFmtId="44" fontId="4" fillId="16" borderId="43" xfId="0" applyNumberFormat="1" applyFont="1" applyFill="1" applyBorder="1"/>
    <xf numFmtId="164" fontId="4" fillId="16" borderId="19" xfId="27" applyNumberFormat="1" applyFont="1" applyFill="1" applyBorder="1" applyAlignment="1">
      <alignment horizontal="right"/>
    </xf>
    <xf numFmtId="164" fontId="4" fillId="16" borderId="24" xfId="27" applyNumberFormat="1" applyFont="1" applyFill="1" applyBorder="1" applyAlignment="1">
      <alignment horizontal="right"/>
    </xf>
    <xf numFmtId="164" fontId="4" fillId="16" borderId="19" xfId="0" applyNumberFormat="1" applyFont="1" applyFill="1" applyBorder="1"/>
    <xf numFmtId="164" fontId="4" fillId="16" borderId="21" xfId="27" applyNumberFormat="1" applyFont="1" applyFill="1" applyBorder="1" applyAlignment="1">
      <alignment horizontal="right"/>
    </xf>
    <xf numFmtId="44" fontId="4" fillId="16" borderId="17" xfId="30" applyFont="1" applyFill="1" applyBorder="1" applyAlignment="1">
      <alignment horizontal="left" vertical="center" wrapText="1"/>
    </xf>
    <xf numFmtId="44" fontId="4" fillId="16" borderId="13" xfId="30" applyFont="1" applyFill="1" applyBorder="1" applyAlignment="1">
      <alignment horizontal="left" vertical="center" wrapText="1"/>
    </xf>
    <xf numFmtId="44" fontId="4" fillId="16" borderId="65" xfId="0" applyNumberFormat="1" applyFont="1" applyFill="1" applyBorder="1"/>
    <xf numFmtId="44" fontId="4" fillId="16" borderId="64" xfId="411" applyNumberFormat="1" applyFill="1" applyBorder="1"/>
    <xf numFmtId="44" fontId="4" fillId="16" borderId="43" xfId="411" applyNumberFormat="1" applyFill="1" applyBorder="1"/>
    <xf numFmtId="44" fontId="4" fillId="16" borderId="65" xfId="411" applyNumberFormat="1" applyFill="1" applyBorder="1"/>
    <xf numFmtId="44" fontId="4" fillId="16" borderId="10" xfId="420" applyNumberFormat="1" applyFill="1" applyBorder="1" applyAlignment="1">
      <alignment horizontal="center" wrapText="1"/>
    </xf>
    <xf numFmtId="44" fontId="4" fillId="16" borderId="16" xfId="420" applyNumberFormat="1" applyFill="1" applyBorder="1" applyAlignment="1">
      <alignment horizontal="center" wrapText="1"/>
    </xf>
    <xf numFmtId="44" fontId="4" fillId="16" borderId="15" xfId="422" applyNumberFormat="1" applyFill="1" applyBorder="1" applyAlignment="1">
      <alignment horizontal="center" wrapText="1"/>
    </xf>
    <xf numFmtId="44" fontId="5" fillId="0" borderId="0" xfId="0" applyNumberFormat="1" applyFont="1"/>
    <xf numFmtId="164" fontId="4" fillId="23" borderId="6" xfId="0" applyNumberFormat="1" applyFont="1" applyFill="1" applyBorder="1"/>
    <xf numFmtId="44" fontId="4" fillId="23" borderId="6" xfId="0" applyNumberFormat="1" applyFont="1" applyFill="1" applyBorder="1"/>
    <xf numFmtId="44" fontId="4" fillId="23" borderId="7" xfId="0" applyNumberFormat="1" applyFont="1" applyFill="1" applyBorder="1"/>
    <xf numFmtId="164" fontId="4" fillId="23" borderId="40" xfId="0" applyNumberFormat="1" applyFont="1" applyFill="1" applyBorder="1"/>
    <xf numFmtId="164" fontId="4" fillId="23" borderId="49" xfId="0" applyNumberFormat="1" applyFont="1" applyFill="1" applyBorder="1"/>
    <xf numFmtId="164" fontId="4" fillId="23" borderId="1" xfId="0" applyNumberFormat="1" applyFont="1" applyFill="1" applyBorder="1"/>
    <xf numFmtId="44" fontId="4" fillId="23" borderId="40" xfId="0" applyNumberFormat="1" applyFont="1" applyFill="1" applyBorder="1"/>
    <xf numFmtId="44" fontId="4" fillId="23" borderId="35" xfId="0" applyNumberFormat="1" applyFont="1" applyFill="1" applyBorder="1"/>
    <xf numFmtId="44" fontId="15" fillId="0" borderId="0" xfId="0" applyNumberFormat="1" applyFont="1"/>
    <xf numFmtId="44" fontId="4" fillId="0" borderId="0" xfId="0" applyNumberFormat="1" applyFont="1" applyAlignment="1">
      <alignment vertical="center"/>
    </xf>
    <xf numFmtId="167" fontId="4" fillId="23" borderId="18" xfId="0" applyNumberFormat="1" applyFont="1" applyFill="1" applyBorder="1" applyAlignment="1">
      <alignment horizontal="right" vertical="center"/>
    </xf>
    <xf numFmtId="164" fontId="4" fillId="23" borderId="11" xfId="0" applyNumberFormat="1" applyFont="1" applyFill="1" applyBorder="1" applyAlignment="1">
      <alignment horizontal="right" vertical="center"/>
    </xf>
    <xf numFmtId="44" fontId="4" fillId="23" borderId="17" xfId="0" applyNumberFormat="1" applyFont="1" applyFill="1" applyBorder="1" applyAlignment="1">
      <alignment horizontal="right" vertical="center"/>
    </xf>
    <xf numFmtId="164" fontId="4" fillId="23" borderId="17" xfId="0" applyNumberFormat="1" applyFont="1" applyFill="1" applyBorder="1" applyAlignment="1">
      <alignment horizontal="right" vertical="center"/>
    </xf>
    <xf numFmtId="164" fontId="4" fillId="23" borderId="18" xfId="0" applyNumberFormat="1" applyFont="1" applyFill="1" applyBorder="1" applyAlignment="1">
      <alignment horizontal="right" vertical="center"/>
    </xf>
    <xf numFmtId="8" fontId="4" fillId="23" borderId="13" xfId="0" applyNumberFormat="1" applyFont="1" applyFill="1" applyBorder="1" applyAlignment="1">
      <alignment horizontal="center" vertical="center"/>
    </xf>
    <xf numFmtId="166" fontId="4" fillId="23" borderId="18" xfId="0" applyNumberFormat="1" applyFont="1" applyFill="1" applyBorder="1" applyAlignment="1">
      <alignment horizontal="center" vertical="center"/>
    </xf>
    <xf numFmtId="164" fontId="4" fillId="0" borderId="0" xfId="411" applyNumberFormat="1" applyAlignment="1">
      <alignment horizontal="center" vertical="center"/>
    </xf>
    <xf numFmtId="44" fontId="4" fillId="24" borderId="6" xfId="27" applyFont="1" applyFill="1" applyBorder="1" applyAlignment="1">
      <alignment horizontal="right" wrapText="1"/>
    </xf>
    <xf numFmtId="44" fontId="4" fillId="11" borderId="6" xfId="27" applyFont="1" applyFill="1" applyBorder="1" applyAlignment="1" applyProtection="1">
      <alignment horizontal="right" vertical="center"/>
      <protection locked="0"/>
    </xf>
    <xf numFmtId="44" fontId="4" fillId="24" borderId="40" xfId="27" applyFont="1" applyFill="1" applyBorder="1" applyAlignment="1">
      <alignment horizontal="center"/>
    </xf>
    <xf numFmtId="44" fontId="4" fillId="24" borderId="7" xfId="27" applyFont="1" applyFill="1" applyBorder="1" applyAlignment="1">
      <alignment horizontal="center"/>
    </xf>
    <xf numFmtId="164" fontId="4" fillId="24" borderId="5" xfId="27" applyNumberFormat="1" applyFont="1" applyFill="1" applyBorder="1" applyAlignment="1">
      <alignment horizontal="right"/>
    </xf>
    <xf numFmtId="164" fontId="4" fillId="24" borderId="6" xfId="27" applyNumberFormat="1" applyFont="1" applyFill="1" applyBorder="1" applyAlignment="1">
      <alignment horizontal="right"/>
    </xf>
    <xf numFmtId="164" fontId="4" fillId="24" borderId="44" xfId="27" applyNumberFormat="1" applyFont="1" applyFill="1" applyBorder="1" applyAlignment="1">
      <alignment horizontal="right"/>
    </xf>
    <xf numFmtId="44" fontId="4" fillId="24" borderId="34" xfId="411" applyNumberFormat="1" applyFill="1" applyBorder="1" applyAlignment="1">
      <alignment horizontal="right"/>
    </xf>
    <xf numFmtId="164" fontId="4" fillId="24" borderId="7" xfId="27" applyNumberFormat="1" applyFont="1" applyFill="1" applyBorder="1" applyAlignment="1">
      <alignment horizontal="right"/>
    </xf>
    <xf numFmtId="44" fontId="4" fillId="24" borderId="5" xfId="27" applyFont="1" applyFill="1" applyBorder="1" applyAlignment="1">
      <alignment horizontal="center" vertical="center"/>
    </xf>
    <xf numFmtId="44" fontId="4" fillId="24" borderId="6" xfId="27" applyFont="1" applyFill="1" applyBorder="1" applyAlignment="1">
      <alignment horizontal="center" vertical="center"/>
    </xf>
    <xf numFmtId="44" fontId="4" fillId="24" borderId="7" xfId="27" applyFont="1" applyFill="1" applyBorder="1" applyAlignment="1">
      <alignment horizontal="center" vertical="center"/>
    </xf>
    <xf numFmtId="44" fontId="4" fillId="16" borderId="64" xfId="27" applyFont="1" applyFill="1" applyBorder="1"/>
    <xf numFmtId="44" fontId="4" fillId="16" borderId="43" xfId="27" applyFont="1" applyFill="1" applyBorder="1"/>
    <xf numFmtId="44" fontId="4" fillId="16" borderId="65" xfId="27" applyFont="1" applyFill="1" applyBorder="1"/>
    <xf numFmtId="44" fontId="4" fillId="24" borderId="64" xfId="27" applyFont="1" applyFill="1" applyBorder="1" applyAlignment="1">
      <alignment horizontal="right"/>
    </xf>
    <xf numFmtId="44" fontId="4" fillId="24" borderId="43" xfId="27" applyFont="1" applyFill="1" applyBorder="1" applyAlignment="1">
      <alignment horizontal="right"/>
    </xf>
    <xf numFmtId="44" fontId="4" fillId="24" borderId="43" xfId="0" applyNumberFormat="1" applyFont="1" applyFill="1" applyBorder="1"/>
    <xf numFmtId="44" fontId="4" fillId="24" borderId="65" xfId="27" applyFont="1" applyFill="1" applyBorder="1" applyAlignment="1">
      <alignment horizontal="right"/>
    </xf>
    <xf numFmtId="44" fontId="4" fillId="24" borderId="64" xfId="0" applyNumberFormat="1" applyFont="1" applyFill="1" applyBorder="1"/>
    <xf numFmtId="44" fontId="4" fillId="24" borderId="65" xfId="0" applyNumberFormat="1" applyFont="1" applyFill="1" applyBorder="1"/>
    <xf numFmtId="44" fontId="4" fillId="24" borderId="5" xfId="30" applyFont="1" applyFill="1" applyBorder="1" applyAlignment="1">
      <alignment horizontal="center" vertical="center" wrapText="1"/>
    </xf>
    <xf numFmtId="44" fontId="4" fillId="24" borderId="41" xfId="30" applyFont="1" applyFill="1" applyBorder="1" applyAlignment="1">
      <alignment horizontal="left" vertical="center" wrapText="1"/>
    </xf>
    <xf numFmtId="44" fontId="4" fillId="24" borderId="41" xfId="30" applyFont="1" applyFill="1" applyBorder="1" applyAlignment="1">
      <alignment horizontal="center" vertical="center" wrapText="1"/>
    </xf>
    <xf numFmtId="44" fontId="4" fillId="24" borderId="7" xfId="30" applyFont="1" applyFill="1" applyBorder="1" applyAlignment="1">
      <alignment horizontal="center" vertical="center" wrapText="1"/>
    </xf>
    <xf numFmtId="44" fontId="4" fillId="24" borderId="42" xfId="30" applyFont="1" applyFill="1" applyBorder="1" applyAlignment="1">
      <alignment horizontal="center" vertical="center" wrapText="1"/>
    </xf>
    <xf numFmtId="44" fontId="4" fillId="24" borderId="39" xfId="30" applyFont="1" applyFill="1" applyBorder="1" applyAlignment="1">
      <alignment horizontal="left" vertical="center" wrapText="1"/>
    </xf>
    <xf numFmtId="44" fontId="4" fillId="24" borderId="68" xfId="30" applyFont="1" applyFill="1" applyBorder="1" applyAlignment="1">
      <alignment horizontal="left" vertical="center" wrapText="1"/>
    </xf>
    <xf numFmtId="44" fontId="4" fillId="24" borderId="19" xfId="30" applyFont="1" applyFill="1" applyBorder="1" applyAlignment="1">
      <alignment horizontal="left" vertical="center" wrapText="1"/>
    </xf>
    <xf numFmtId="44" fontId="4" fillId="24" borderId="43" xfId="30" applyFont="1" applyFill="1" applyBorder="1" applyAlignment="1">
      <alignment horizontal="left" vertical="center" wrapText="1"/>
    </xf>
    <xf numFmtId="44" fontId="4" fillId="24" borderId="24" xfId="30" applyFont="1" applyFill="1" applyBorder="1" applyAlignment="1">
      <alignment horizontal="left" vertical="center" wrapText="1"/>
    </xf>
    <xf numFmtId="44" fontId="4" fillId="24" borderId="65" xfId="30" applyFont="1" applyFill="1" applyBorder="1" applyAlignment="1">
      <alignment horizontal="left" vertical="center" wrapText="1"/>
    </xf>
    <xf numFmtId="44" fontId="4" fillId="24" borderId="17" xfId="30" applyFont="1" applyFill="1" applyBorder="1" applyAlignment="1">
      <alignment horizontal="left" vertical="center" wrapText="1"/>
    </xf>
    <xf numFmtId="44" fontId="4" fillId="24" borderId="13" xfId="30" applyFont="1" applyFill="1" applyBorder="1" applyAlignment="1">
      <alignment horizontal="left" vertical="center" wrapText="1"/>
    </xf>
    <xf numFmtId="44" fontId="4" fillId="24" borderId="16" xfId="420" applyNumberFormat="1" applyFill="1" applyBorder="1" applyAlignment="1">
      <alignment horizontal="center" wrapText="1"/>
    </xf>
    <xf numFmtId="44" fontId="4" fillId="24" borderId="10" xfId="420" applyNumberFormat="1" applyFill="1" applyBorder="1" applyAlignment="1">
      <alignment horizontal="center" wrapText="1"/>
    </xf>
    <xf numFmtId="44" fontId="4" fillId="24" borderId="15" xfId="422" applyNumberFormat="1" applyFill="1" applyBorder="1" applyAlignment="1">
      <alignment horizontal="center" wrapText="1"/>
    </xf>
    <xf numFmtId="44" fontId="4" fillId="24" borderId="18" xfId="420" applyNumberFormat="1" applyFill="1" applyBorder="1" applyAlignment="1">
      <alignment horizontal="center" wrapText="1"/>
    </xf>
    <xf numFmtId="44" fontId="4" fillId="24" borderId="15" xfId="420" applyNumberFormat="1" applyFill="1" applyBorder="1" applyAlignment="1">
      <alignment horizontal="center" wrapText="1"/>
    </xf>
    <xf numFmtId="164" fontId="4" fillId="16" borderId="40" xfId="27" applyNumberFormat="1" applyFont="1" applyFill="1" applyBorder="1" applyAlignment="1" applyProtection="1">
      <alignment horizontal="right"/>
      <protection locked="0"/>
    </xf>
    <xf numFmtId="44" fontId="4" fillId="24" borderId="40" xfId="27" applyFont="1" applyFill="1" applyBorder="1" applyAlignment="1" applyProtection="1">
      <alignment horizontal="right"/>
      <protection locked="0"/>
    </xf>
    <xf numFmtId="164" fontId="4" fillId="24" borderId="40" xfId="27" applyNumberFormat="1" applyFont="1" applyFill="1" applyBorder="1" applyAlignment="1" applyProtection="1">
      <alignment horizontal="right"/>
      <protection locked="0"/>
    </xf>
    <xf numFmtId="44" fontId="4" fillId="24" borderId="6" xfId="27" applyFont="1" applyFill="1" applyBorder="1" applyAlignment="1" applyProtection="1">
      <alignment horizontal="right"/>
      <protection locked="0"/>
    </xf>
    <xf numFmtId="44" fontId="4" fillId="24" borderId="44" xfId="27" applyFont="1" applyFill="1" applyBorder="1" applyAlignment="1">
      <alignment horizontal="right"/>
    </xf>
    <xf numFmtId="44" fontId="4" fillId="24" borderId="7" xfId="27" applyFont="1" applyFill="1" applyBorder="1" applyAlignment="1">
      <alignment horizontal="right" wrapText="1"/>
    </xf>
    <xf numFmtId="44" fontId="4" fillId="24" borderId="10" xfId="27" applyFont="1" applyFill="1" applyBorder="1" applyAlignment="1">
      <alignment horizontal="right" vertical="center"/>
    </xf>
    <xf numFmtId="44" fontId="4" fillId="24" borderId="6" xfId="27" applyFont="1" applyFill="1" applyBorder="1" applyAlignment="1">
      <alignment horizontal="right" vertical="center"/>
    </xf>
    <xf numFmtId="44" fontId="4" fillId="16" borderId="6" xfId="27" applyFont="1" applyFill="1" applyBorder="1" applyAlignment="1">
      <alignment horizontal="right" vertical="center"/>
    </xf>
    <xf numFmtId="0" fontId="44" fillId="20" borderId="18" xfId="1250" applyFont="1" applyFill="1" applyBorder="1" applyAlignment="1">
      <alignment horizontal="center" vertical="center"/>
    </xf>
    <xf numFmtId="0" fontId="44" fillId="20" borderId="14" xfId="1250" applyFont="1" applyFill="1" applyBorder="1" applyAlignment="1">
      <alignment horizontal="center" vertical="center"/>
    </xf>
    <xf numFmtId="0" fontId="45" fillId="21" borderId="14" xfId="1250" applyFont="1" applyFill="1" applyBorder="1" applyAlignment="1">
      <alignment horizontal="center" vertical="center"/>
    </xf>
    <xf numFmtId="0" fontId="45" fillId="21" borderId="53" xfId="1250" applyFont="1" applyFill="1" applyBorder="1" applyAlignment="1">
      <alignment horizontal="center" vertical="center"/>
    </xf>
    <xf numFmtId="0" fontId="35" fillId="16" borderId="18" xfId="0" applyFont="1" applyFill="1" applyBorder="1" applyAlignment="1">
      <alignment horizontal="center" vertical="center"/>
    </xf>
    <xf numFmtId="0" fontId="36" fillId="16" borderId="14" xfId="0" applyFont="1" applyFill="1" applyBorder="1" applyAlignment="1">
      <alignment vertical="center"/>
    </xf>
    <xf numFmtId="0" fontId="36" fillId="16" borderId="53" xfId="0" applyFont="1" applyFill="1" applyBorder="1" applyAlignment="1">
      <alignment vertical="center"/>
    </xf>
    <xf numFmtId="0" fontId="17" fillId="8" borderId="16" xfId="0" applyFont="1" applyFill="1" applyBorder="1" applyAlignment="1">
      <alignment horizontal="center" vertical="center" wrapText="1"/>
    </xf>
    <xf numFmtId="0" fontId="17" fillId="8" borderId="51" xfId="0" applyFont="1" applyFill="1" applyBorder="1" applyAlignment="1">
      <alignment horizontal="center" vertical="center" wrapText="1"/>
    </xf>
    <xf numFmtId="0" fontId="17" fillId="8" borderId="54" xfId="0" applyFont="1" applyFill="1" applyBorder="1" applyAlignment="1">
      <alignment horizontal="center" vertical="center" wrapText="1"/>
    </xf>
    <xf numFmtId="0" fontId="35" fillId="16" borderId="18" xfId="0" applyFont="1" applyFill="1" applyBorder="1" applyAlignment="1">
      <alignment horizontal="center" vertical="center" wrapText="1"/>
    </xf>
    <xf numFmtId="0" fontId="35" fillId="16" borderId="14" xfId="0" applyFont="1" applyFill="1" applyBorder="1" applyAlignment="1">
      <alignment horizontal="center" vertical="center"/>
    </xf>
    <xf numFmtId="0" fontId="35" fillId="16" borderId="53" xfId="0" applyFont="1" applyFill="1" applyBorder="1" applyAlignment="1">
      <alignment horizontal="center" vertical="center"/>
    </xf>
    <xf numFmtId="0" fontId="4" fillId="11" borderId="0" xfId="0" applyFont="1" applyFill="1" applyAlignment="1">
      <alignment horizontal="center"/>
    </xf>
    <xf numFmtId="0" fontId="35" fillId="0" borderId="18" xfId="0" applyFont="1" applyBorder="1" applyAlignment="1">
      <alignment horizontal="center" vertical="center" wrapText="1"/>
    </xf>
    <xf numFmtId="0" fontId="35" fillId="0" borderId="53" xfId="0" applyFont="1" applyBorder="1" applyAlignment="1">
      <alignment horizontal="center" vertical="center" wrapText="1"/>
    </xf>
    <xf numFmtId="4" fontId="17" fillId="0" borderId="18" xfId="0" applyNumberFormat="1" applyFont="1" applyBorder="1" applyAlignment="1">
      <alignment horizontal="center" vertical="center" wrapText="1"/>
    </xf>
    <xf numFmtId="4" fontId="17" fillId="0" borderId="53" xfId="0" applyNumberFormat="1" applyFont="1" applyBorder="1" applyAlignment="1">
      <alignment horizontal="center" vertical="center" wrapText="1"/>
    </xf>
    <xf numFmtId="164" fontId="4" fillId="23" borderId="18" xfId="0" applyNumberFormat="1" applyFont="1" applyFill="1" applyBorder="1" applyAlignment="1">
      <alignment horizontal="center" vertical="center"/>
    </xf>
    <xf numFmtId="164" fontId="4" fillId="23" borderId="53" xfId="0" applyNumberFormat="1" applyFont="1" applyFill="1" applyBorder="1" applyAlignment="1">
      <alignment horizontal="center" vertical="center"/>
    </xf>
    <xf numFmtId="0" fontId="16" fillId="0" borderId="1" xfId="0" applyFont="1" applyBorder="1" applyAlignment="1">
      <alignment horizontal="center" vertical="center"/>
    </xf>
    <xf numFmtId="0" fontId="16" fillId="0" borderId="55" xfId="0" applyFont="1" applyBorder="1" applyAlignment="1">
      <alignment horizontal="center" vertical="center"/>
    </xf>
    <xf numFmtId="0" fontId="34" fillId="0" borderId="0" xfId="0" applyFont="1" applyAlignment="1">
      <alignment horizontal="left" vertical="center" wrapText="1"/>
    </xf>
    <xf numFmtId="0" fontId="34" fillId="0" borderId="0" xfId="0" applyFont="1" applyAlignment="1">
      <alignment vertical="center" wrapText="1"/>
    </xf>
    <xf numFmtId="0" fontId="17" fillId="7" borderId="8"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45"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17" fillId="6" borderId="54"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7" fillId="5" borderId="51" xfId="0" applyFont="1" applyFill="1" applyBorder="1" applyAlignment="1">
      <alignment horizontal="center" vertical="center" wrapText="1"/>
    </xf>
    <xf numFmtId="0" fontId="17" fillId="9" borderId="10" xfId="0" applyFont="1" applyFill="1" applyBorder="1" applyAlignment="1">
      <alignment horizontal="center" vertical="center" wrapText="1"/>
    </xf>
    <xf numFmtId="0" fontId="17" fillId="9" borderId="28" xfId="0" applyFont="1" applyFill="1" applyBorder="1" applyAlignment="1">
      <alignment horizontal="center" vertical="center" wrapText="1"/>
    </xf>
    <xf numFmtId="0" fontId="17" fillId="9" borderId="35" xfId="0" applyFont="1" applyFill="1" applyBorder="1" applyAlignment="1">
      <alignment horizontal="center" vertical="center" wrapText="1"/>
    </xf>
    <xf numFmtId="0" fontId="33" fillId="16" borderId="18" xfId="411" applyFont="1" applyFill="1" applyBorder="1" applyAlignment="1">
      <alignment horizontal="center" vertical="center" wrapText="1"/>
    </xf>
    <xf numFmtId="0" fontId="33" fillId="16" borderId="14" xfId="411" applyFont="1" applyFill="1" applyBorder="1" applyAlignment="1">
      <alignment horizontal="center" vertical="center" wrapText="1"/>
    </xf>
    <xf numFmtId="0" fontId="33" fillId="16" borderId="53" xfId="411" applyFont="1" applyFill="1" applyBorder="1" applyAlignment="1">
      <alignment horizontal="center" vertical="center" wrapText="1"/>
    </xf>
    <xf numFmtId="0" fontId="21" fillId="7" borderId="48" xfId="411" applyFont="1" applyFill="1" applyBorder="1" applyAlignment="1">
      <alignment horizontal="center" vertical="center" textRotation="90" wrapText="1"/>
    </xf>
    <xf numFmtId="0" fontId="21" fillId="7" borderId="63" xfId="411" applyFont="1" applyFill="1" applyBorder="1" applyAlignment="1">
      <alignment horizontal="center" vertical="center" textRotation="90" wrapText="1"/>
    </xf>
    <xf numFmtId="4" fontId="17" fillId="0" borderId="5" xfId="411" applyNumberFormat="1" applyFont="1" applyBorder="1" applyAlignment="1">
      <alignment horizontal="center" vertical="center" wrapText="1"/>
    </xf>
    <xf numFmtId="4" fontId="17" fillId="0" borderId="6" xfId="411" applyNumberFormat="1" applyFont="1" applyBorder="1" applyAlignment="1">
      <alignment horizontal="center" vertical="center" wrapText="1"/>
    </xf>
    <xf numFmtId="0" fontId="17" fillId="0" borderId="20" xfId="411" applyFont="1" applyBorder="1" applyAlignment="1">
      <alignment horizontal="center" vertical="center" wrapText="1"/>
    </xf>
    <xf numFmtId="0" fontId="17" fillId="0" borderId="22" xfId="411" applyFont="1" applyBorder="1" applyAlignment="1">
      <alignment horizontal="center" vertical="center" wrapText="1"/>
    </xf>
    <xf numFmtId="0" fontId="17" fillId="0" borderId="46" xfId="411" applyFont="1" applyBorder="1" applyAlignment="1">
      <alignment horizontal="center" vertical="center" wrapText="1"/>
    </xf>
    <xf numFmtId="0" fontId="17" fillId="0" borderId="23" xfId="411" applyFont="1" applyBorder="1" applyAlignment="1">
      <alignment horizontal="center" vertical="center" wrapText="1"/>
    </xf>
    <xf numFmtId="0" fontId="17" fillId="0" borderId="25" xfId="411" applyFont="1" applyBorder="1" applyAlignment="1">
      <alignment horizontal="center" vertical="center" wrapText="1"/>
    </xf>
    <xf numFmtId="0" fontId="17" fillId="0" borderId="36" xfId="411" applyFont="1" applyBorder="1" applyAlignment="1">
      <alignment horizontal="center" vertical="center" wrapText="1"/>
    </xf>
    <xf numFmtId="0" fontId="17" fillId="0" borderId="5" xfId="411" applyFont="1" applyBorder="1" applyAlignment="1">
      <alignment horizontal="center" vertical="center" wrapText="1"/>
    </xf>
    <xf numFmtId="0" fontId="17" fillId="0" borderId="6" xfId="411" applyFont="1" applyBorder="1" applyAlignment="1">
      <alignment horizontal="center" vertical="center" wrapText="1"/>
    </xf>
    <xf numFmtId="0" fontId="17" fillId="0" borderId="9" xfId="411" applyFont="1" applyBorder="1" applyAlignment="1">
      <alignment horizontal="center" vertical="center" wrapText="1"/>
    </xf>
    <xf numFmtId="0" fontId="17" fillId="0" borderId="59" xfId="411" applyFont="1" applyBorder="1" applyAlignment="1">
      <alignment horizontal="center" vertical="center" wrapText="1"/>
    </xf>
    <xf numFmtId="0" fontId="17" fillId="0" borderId="45" xfId="411" applyFont="1" applyBorder="1" applyAlignment="1">
      <alignment horizontal="center" vertical="center" wrapText="1"/>
    </xf>
    <xf numFmtId="0" fontId="17" fillId="0" borderId="8" xfId="411" applyFont="1" applyBorder="1" applyAlignment="1">
      <alignment horizontal="center" vertical="center" wrapText="1"/>
    </xf>
    <xf numFmtId="4" fontId="17" fillId="0" borderId="7" xfId="411" applyNumberFormat="1" applyFont="1" applyBorder="1" applyAlignment="1">
      <alignment horizontal="center" vertical="center" wrapText="1"/>
    </xf>
    <xf numFmtId="0" fontId="21" fillId="9" borderId="28" xfId="411" applyFont="1" applyFill="1" applyBorder="1" applyAlignment="1">
      <alignment horizontal="center" vertical="center" textRotation="90" wrapText="1"/>
    </xf>
    <xf numFmtId="0" fontId="21" fillId="9" borderId="35" xfId="411" applyFont="1" applyFill="1" applyBorder="1" applyAlignment="1">
      <alignment horizontal="center" vertical="center" textRotation="90" wrapText="1"/>
    </xf>
    <xf numFmtId="0" fontId="17" fillId="0" borderId="44" xfId="411" applyFont="1" applyBorder="1" applyAlignment="1">
      <alignment horizontal="center" vertical="center" wrapText="1"/>
    </xf>
    <xf numFmtId="0" fontId="17" fillId="0" borderId="7" xfId="411" applyFont="1" applyBorder="1" applyAlignment="1">
      <alignment horizontal="center" vertical="center" wrapText="1"/>
    </xf>
    <xf numFmtId="0" fontId="21" fillId="14" borderId="28" xfId="411" applyFont="1" applyFill="1" applyBorder="1" applyAlignment="1">
      <alignment horizontal="center" vertical="center" textRotation="90" wrapText="1"/>
    </xf>
    <xf numFmtId="0" fontId="21" fillId="14" borderId="35" xfId="411" applyFont="1" applyFill="1" applyBorder="1" applyAlignment="1">
      <alignment horizontal="center" vertical="center" textRotation="90" wrapText="1"/>
    </xf>
    <xf numFmtId="0" fontId="21" fillId="15" borderId="28" xfId="411" applyFont="1" applyFill="1" applyBorder="1" applyAlignment="1">
      <alignment horizontal="center" vertical="center" textRotation="90" wrapText="1"/>
    </xf>
    <xf numFmtId="0" fontId="21" fillId="15" borderId="35" xfId="411" applyFont="1" applyFill="1" applyBorder="1" applyAlignment="1">
      <alignment horizontal="center" vertical="center" textRotation="90" wrapText="1"/>
    </xf>
    <xf numFmtId="0" fontId="33" fillId="16" borderId="14" xfId="411" applyFont="1" applyFill="1" applyBorder="1" applyAlignment="1">
      <alignment horizontal="center" vertical="center"/>
    </xf>
    <xf numFmtId="0" fontId="33" fillId="16" borderId="53" xfId="411" applyFont="1" applyFill="1" applyBorder="1" applyAlignment="1">
      <alignment horizontal="center" vertical="center"/>
    </xf>
    <xf numFmtId="0" fontId="37" fillId="0" borderId="0" xfId="411" applyFont="1" applyAlignment="1">
      <alignment horizontal="left" vertical="center"/>
    </xf>
    <xf numFmtId="0" fontId="37" fillId="0" borderId="0" xfId="411" applyFont="1" applyAlignment="1">
      <alignment vertical="center"/>
    </xf>
    <xf numFmtId="0" fontId="7" fillId="0" borderId="0" xfId="411" applyFont="1" applyAlignment="1">
      <alignment horizontal="left" vertical="center" wrapText="1"/>
    </xf>
    <xf numFmtId="0" fontId="4" fillId="0" borderId="0" xfId="411" applyAlignment="1">
      <alignment wrapText="1"/>
    </xf>
    <xf numFmtId="1" fontId="16" fillId="0" borderId="0" xfId="411" applyNumberFormat="1" applyFont="1" applyAlignment="1">
      <alignment horizontal="center" vertical="center" wrapText="1"/>
    </xf>
    <xf numFmtId="0" fontId="6" fillId="9" borderId="0" xfId="411" applyFont="1" applyFill="1" applyAlignment="1">
      <alignment horizontal="left"/>
    </xf>
    <xf numFmtId="0" fontId="4" fillId="9" borderId="0" xfId="411" applyFill="1"/>
    <xf numFmtId="2" fontId="33" fillId="16" borderId="18" xfId="411" applyNumberFormat="1" applyFont="1" applyFill="1" applyBorder="1" applyAlignment="1">
      <alignment horizontal="center" vertical="center" wrapText="1"/>
    </xf>
    <xf numFmtId="2" fontId="33" fillId="16" borderId="53" xfId="411" applyNumberFormat="1" applyFont="1" applyFill="1" applyBorder="1" applyAlignment="1">
      <alignment horizontal="center" vertical="center" wrapText="1"/>
    </xf>
    <xf numFmtId="0" fontId="33" fillId="16" borderId="18" xfId="411" applyFont="1" applyFill="1" applyBorder="1" applyAlignment="1">
      <alignment horizontal="center" wrapText="1"/>
    </xf>
    <xf numFmtId="0" fontId="33" fillId="16" borderId="14" xfId="411" applyFont="1" applyFill="1" applyBorder="1" applyAlignment="1">
      <alignment horizontal="center"/>
    </xf>
    <xf numFmtId="0" fontId="33" fillId="16" borderId="53" xfId="411" applyFont="1" applyFill="1" applyBorder="1" applyAlignment="1">
      <alignment horizontal="center"/>
    </xf>
    <xf numFmtId="0" fontId="21" fillId="6" borderId="28" xfId="411" applyFont="1" applyFill="1" applyBorder="1" applyAlignment="1">
      <alignment horizontal="center" vertical="center" textRotation="90" wrapText="1"/>
    </xf>
    <xf numFmtId="0" fontId="21" fillId="6" borderId="35" xfId="411" applyFont="1" applyFill="1" applyBorder="1" applyAlignment="1">
      <alignment horizontal="center" vertical="center" textRotation="90" wrapText="1"/>
    </xf>
    <xf numFmtId="0" fontId="4" fillId="0" borderId="0" xfId="0" applyFont="1" applyAlignment="1">
      <alignment horizontal="left" vertical="center" wrapText="1"/>
    </xf>
    <xf numFmtId="0" fontId="0" fillId="0" borderId="0" xfId="0" applyAlignment="1">
      <alignment horizontal="left" wrapText="1"/>
    </xf>
    <xf numFmtId="0" fontId="37" fillId="0" borderId="0" xfId="0" applyFont="1" applyAlignment="1">
      <alignment horizontal="left" vertical="center"/>
    </xf>
    <xf numFmtId="0" fontId="37" fillId="0" borderId="0" xfId="0" applyFont="1" applyAlignment="1">
      <alignment vertical="center"/>
    </xf>
    <xf numFmtId="0" fontId="4" fillId="0" borderId="0" xfId="0" applyFont="1" applyAlignment="1" applyProtection="1">
      <alignment horizontal="left" wrapText="1"/>
      <protection locked="0"/>
    </xf>
    <xf numFmtId="0" fontId="35" fillId="16" borderId="16" xfId="0" applyFont="1" applyFill="1" applyBorder="1" applyAlignment="1">
      <alignment horizontal="center" vertical="center"/>
    </xf>
    <xf numFmtId="0" fontId="36" fillId="16" borderId="48" xfId="0" applyFont="1" applyFill="1" applyBorder="1" applyAlignment="1">
      <alignment vertical="center"/>
    </xf>
    <xf numFmtId="0" fontId="6" fillId="9" borderId="50" xfId="0" applyFont="1" applyFill="1" applyBorder="1" applyAlignment="1">
      <alignment horizontal="center" vertical="center"/>
    </xf>
    <xf numFmtId="0" fontId="6" fillId="9" borderId="48" xfId="0" applyFont="1" applyFill="1" applyBorder="1" applyAlignment="1">
      <alignment horizontal="center" vertical="center"/>
    </xf>
    <xf numFmtId="0" fontId="11" fillId="9" borderId="10" xfId="0" applyFont="1" applyFill="1" applyBorder="1" applyAlignment="1">
      <alignment horizontal="center" vertical="center" textRotation="90" wrapText="1"/>
    </xf>
    <xf numFmtId="0" fontId="11" fillId="9" borderId="28" xfId="0" applyFont="1" applyFill="1" applyBorder="1" applyAlignment="1">
      <alignment horizontal="center" vertical="center" textRotation="90" wrapText="1"/>
    </xf>
    <xf numFmtId="0" fontId="11" fillId="9" borderId="51" xfId="0" applyFont="1" applyFill="1" applyBorder="1" applyAlignment="1">
      <alignment horizontal="center" vertical="center" textRotation="90" wrapText="1"/>
    </xf>
    <xf numFmtId="0" fontId="11" fillId="9" borderId="35" xfId="0" applyFont="1" applyFill="1" applyBorder="1" applyAlignment="1">
      <alignment horizontal="center" vertical="center" textRotation="90" wrapText="1"/>
    </xf>
    <xf numFmtId="0" fontId="17" fillId="0" borderId="18" xfId="412" applyFont="1" applyBorder="1" applyAlignment="1">
      <alignment horizontal="center" vertical="center" wrapText="1"/>
    </xf>
    <xf numFmtId="0" fontId="17" fillId="0" borderId="29" xfId="412"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8" xfId="0" applyFont="1" applyBorder="1" applyAlignment="1">
      <alignment horizontal="left"/>
    </xf>
    <xf numFmtId="0" fontId="4" fillId="0" borderId="33" xfId="0" applyFont="1" applyBorder="1" applyAlignment="1">
      <alignment horizontal="left"/>
    </xf>
    <xf numFmtId="0" fontId="4" fillId="0" borderId="9" xfId="0" applyFont="1" applyBorder="1" applyAlignment="1">
      <alignment horizontal="left"/>
    </xf>
    <xf numFmtId="0" fontId="4" fillId="0" borderId="30" xfId="0" applyFont="1" applyBorder="1" applyAlignment="1">
      <alignment horizontal="left"/>
    </xf>
    <xf numFmtId="0" fontId="4" fillId="0" borderId="45" xfId="0" applyFont="1" applyBorder="1" applyAlignment="1">
      <alignment horizontal="left"/>
    </xf>
    <xf numFmtId="0" fontId="4" fillId="0" borderId="31" xfId="0" applyFont="1" applyBorder="1" applyAlignment="1">
      <alignment horizontal="left"/>
    </xf>
    <xf numFmtId="0" fontId="11" fillId="15" borderId="10" xfId="0" applyFont="1" applyFill="1" applyBorder="1" applyAlignment="1">
      <alignment horizontal="center" vertical="center" textRotation="90" wrapText="1"/>
    </xf>
    <xf numFmtId="0" fontId="4" fillId="15" borderId="28" xfId="0" applyFont="1" applyFill="1" applyBorder="1"/>
    <xf numFmtId="0" fontId="4" fillId="15" borderId="51" xfId="0" applyFont="1" applyFill="1" applyBorder="1"/>
    <xf numFmtId="0" fontId="0" fillId="15" borderId="50" xfId="0" applyFill="1" applyBorder="1"/>
    <xf numFmtId="0" fontId="35" fillId="16" borderId="16" xfId="0" applyFont="1" applyFill="1" applyBorder="1" applyAlignment="1">
      <alignment horizontal="center" vertical="center" wrapText="1"/>
    </xf>
    <xf numFmtId="0" fontId="36" fillId="16" borderId="48" xfId="0" applyFont="1" applyFill="1" applyBorder="1" applyAlignment="1">
      <alignment vertical="center" wrapText="1"/>
    </xf>
    <xf numFmtId="0" fontId="6" fillId="15" borderId="50" xfId="0" applyFont="1" applyFill="1" applyBorder="1" applyAlignment="1">
      <alignment horizontal="left"/>
    </xf>
    <xf numFmtId="0" fontId="17" fillId="15" borderId="50" xfId="0" applyFont="1" applyFill="1" applyBorder="1"/>
    <xf numFmtId="0" fontId="6" fillId="15" borderId="50" xfId="0" applyFont="1" applyFill="1" applyBorder="1" applyAlignment="1">
      <alignment horizontal="center" vertical="center"/>
    </xf>
    <xf numFmtId="0" fontId="6" fillId="15" borderId="48" xfId="0" applyFont="1" applyFill="1" applyBorder="1" applyAlignment="1">
      <alignment horizontal="center" vertical="center"/>
    </xf>
    <xf numFmtId="0" fontId="35" fillId="16" borderId="50" xfId="0" applyFont="1" applyFill="1" applyBorder="1" applyAlignment="1">
      <alignment horizontal="center" vertical="center"/>
    </xf>
    <xf numFmtId="0" fontId="35" fillId="16" borderId="48" xfId="0" applyFont="1" applyFill="1" applyBorder="1" applyAlignment="1">
      <alignment horizontal="center" vertical="center"/>
    </xf>
    <xf numFmtId="0" fontId="40" fillId="16" borderId="16" xfId="0" applyFont="1" applyFill="1" applyBorder="1" applyAlignment="1">
      <alignment horizontal="center" vertical="center"/>
    </xf>
    <xf numFmtId="0" fontId="40" fillId="16" borderId="50" xfId="0" applyFont="1" applyFill="1" applyBorder="1" applyAlignment="1">
      <alignment horizontal="center" vertical="center"/>
    </xf>
    <xf numFmtId="0" fontId="40" fillId="16" borderId="48" xfId="0" applyFont="1" applyFill="1" applyBorder="1" applyAlignment="1">
      <alignment horizontal="center" vertical="center"/>
    </xf>
    <xf numFmtId="0" fontId="6" fillId="9" borderId="50" xfId="0" applyFont="1" applyFill="1" applyBorder="1" applyAlignment="1">
      <alignment horizontal="left"/>
    </xf>
    <xf numFmtId="0" fontId="17" fillId="9" borderId="50" xfId="0" applyFont="1" applyFill="1" applyBorder="1"/>
    <xf numFmtId="0" fontId="17" fillId="9" borderId="48" xfId="0" applyFont="1" applyFill="1" applyBorder="1"/>
    <xf numFmtId="0" fontId="6" fillId="6" borderId="50" xfId="0" applyFont="1" applyFill="1" applyBorder="1" applyAlignment="1">
      <alignment horizontal="left" vertical="center"/>
    </xf>
    <xf numFmtId="0" fontId="17" fillId="6" borderId="50" xfId="0" applyFont="1" applyFill="1" applyBorder="1" applyAlignment="1">
      <alignment vertical="center"/>
    </xf>
    <xf numFmtId="0" fontId="6" fillId="6" borderId="50" xfId="0" applyFont="1" applyFill="1" applyBorder="1" applyAlignment="1">
      <alignment horizontal="center" vertical="center"/>
    </xf>
    <xf numFmtId="0" fontId="6" fillId="6" borderId="48" xfId="0" applyFont="1" applyFill="1" applyBorder="1" applyAlignment="1">
      <alignment horizontal="center" vertical="center"/>
    </xf>
    <xf numFmtId="0" fontId="6" fillId="14" borderId="50" xfId="0" applyFont="1" applyFill="1" applyBorder="1" applyAlignment="1">
      <alignment horizontal="center" vertical="center"/>
    </xf>
    <xf numFmtId="0" fontId="6" fillId="14" borderId="48" xfId="0" applyFont="1" applyFill="1" applyBorder="1" applyAlignment="1">
      <alignment horizontal="center" vertical="center"/>
    </xf>
    <xf numFmtId="0" fontId="0" fillId="6" borderId="0" xfId="0" applyFill="1" applyAlignment="1">
      <alignment vertical="center"/>
    </xf>
    <xf numFmtId="0" fontId="6" fillId="7" borderId="50" xfId="0" applyFont="1" applyFill="1" applyBorder="1" applyAlignment="1">
      <alignment horizontal="center" vertical="center"/>
    </xf>
    <xf numFmtId="0" fontId="6" fillId="7" borderId="48" xfId="0" applyFont="1" applyFill="1" applyBorder="1" applyAlignment="1">
      <alignment horizontal="center" vertical="center"/>
    </xf>
    <xf numFmtId="0" fontId="0" fillId="7" borderId="0" xfId="0" applyFill="1"/>
    <xf numFmtId="0" fontId="11" fillId="14" borderId="10" xfId="0" applyFont="1" applyFill="1" applyBorder="1" applyAlignment="1">
      <alignment horizontal="center" vertical="center" textRotation="90" wrapText="1"/>
    </xf>
    <xf numFmtId="0" fontId="11" fillId="14" borderId="28" xfId="0" applyFont="1" applyFill="1" applyBorder="1" applyAlignment="1">
      <alignment horizontal="center" vertical="center" textRotation="90" wrapText="1"/>
    </xf>
    <xf numFmtId="0" fontId="11" fillId="14" borderId="51" xfId="0" applyFont="1" applyFill="1" applyBorder="1" applyAlignment="1">
      <alignment horizontal="center" vertical="center" textRotation="90" wrapText="1"/>
    </xf>
    <xf numFmtId="0" fontId="11" fillId="14" borderId="35" xfId="0" applyFont="1" applyFill="1" applyBorder="1" applyAlignment="1">
      <alignment horizontal="center" vertical="center" textRotation="90" wrapText="1"/>
    </xf>
    <xf numFmtId="0" fontId="4" fillId="0" borderId="4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2" xfId="0" applyFont="1" applyBorder="1" applyAlignment="1">
      <alignment horizontal="center" vertical="center" wrapText="1"/>
    </xf>
    <xf numFmtId="0" fontId="11" fillId="6" borderId="10" xfId="0" applyFont="1" applyFill="1" applyBorder="1" applyAlignment="1">
      <alignment horizontal="center" vertical="center" textRotation="90" wrapText="1"/>
    </xf>
    <xf numFmtId="0" fontId="11" fillId="6" borderId="28" xfId="0" applyFont="1" applyFill="1" applyBorder="1" applyAlignment="1">
      <alignment horizontal="center" vertical="center" textRotation="90" wrapText="1"/>
    </xf>
    <xf numFmtId="0" fontId="11" fillId="6" borderId="51" xfId="0" applyFont="1" applyFill="1" applyBorder="1" applyAlignment="1">
      <alignment horizontal="center" vertical="center" textRotation="90" wrapText="1"/>
    </xf>
    <xf numFmtId="0" fontId="11" fillId="6" borderId="35" xfId="0" applyFont="1" applyFill="1" applyBorder="1" applyAlignment="1">
      <alignment horizontal="center" vertical="center" textRotation="90" wrapText="1"/>
    </xf>
    <xf numFmtId="0" fontId="0" fillId="14" borderId="0" xfId="0" applyFill="1"/>
    <xf numFmtId="0" fontId="11" fillId="7" borderId="10" xfId="0" applyFont="1" applyFill="1" applyBorder="1" applyAlignment="1">
      <alignment horizontal="center" vertical="center" textRotation="90" wrapText="1"/>
    </xf>
    <xf numFmtId="0" fontId="11" fillId="7" borderId="28" xfId="0" applyFont="1" applyFill="1" applyBorder="1" applyAlignment="1">
      <alignment horizontal="center" vertical="center" textRotation="90" wrapText="1"/>
    </xf>
    <xf numFmtId="0" fontId="11" fillId="7" borderId="35" xfId="0" applyFont="1" applyFill="1" applyBorder="1" applyAlignment="1">
      <alignment horizontal="center" vertical="center" textRotation="90" wrapText="1"/>
    </xf>
    <xf numFmtId="0" fontId="6" fillId="7" borderId="50" xfId="0" applyFont="1" applyFill="1" applyBorder="1" applyAlignment="1">
      <alignment horizontal="left" vertical="center"/>
    </xf>
    <xf numFmtId="0" fontId="17" fillId="7" borderId="50" xfId="0" applyFont="1" applyFill="1" applyBorder="1" applyAlignment="1">
      <alignment vertical="center"/>
    </xf>
    <xf numFmtId="0" fontId="34" fillId="0" borderId="0" xfId="0" applyFont="1" applyAlignment="1">
      <alignment horizontal="left" vertical="center"/>
    </xf>
    <xf numFmtId="0" fontId="4" fillId="0" borderId="36" xfId="412" applyBorder="1" applyAlignment="1">
      <alignment horizontal="left" vertical="top" wrapText="1"/>
    </xf>
    <xf numFmtId="0" fontId="4" fillId="0" borderId="2" xfId="412" applyBorder="1" applyAlignment="1">
      <alignment horizontal="left" vertical="top" wrapText="1"/>
    </xf>
    <xf numFmtId="0" fontId="4" fillId="0" borderId="30" xfId="412" applyBorder="1" applyAlignment="1">
      <alignment horizontal="left" vertical="top" wrapText="1"/>
    </xf>
    <xf numFmtId="0" fontId="4" fillId="0" borderId="30" xfId="0" applyFont="1" applyFill="1" applyBorder="1" applyAlignment="1" applyProtection="1">
      <alignment horizontal="left"/>
      <protection locked="0"/>
    </xf>
    <xf numFmtId="0" fontId="4" fillId="0" borderId="19" xfId="0" applyFont="1" applyFill="1" applyBorder="1" applyAlignment="1" applyProtection="1">
      <alignment horizontal="center"/>
      <protection locked="0"/>
    </xf>
    <xf numFmtId="0" fontId="4" fillId="0" borderId="19" xfId="0" applyFont="1" applyFill="1" applyBorder="1" applyAlignment="1">
      <alignment horizontal="center"/>
    </xf>
  </cellXfs>
  <cellStyles count="1252">
    <cellStyle name="Accent3 2" xfId="1" xr:uid="{00000000-0005-0000-0000-000000000000}"/>
    <cellStyle name="Comma 2" xfId="2" xr:uid="{00000000-0005-0000-0000-000001000000}"/>
    <cellStyle name="Comma 2 2" xfId="3" xr:uid="{00000000-0005-0000-0000-000002000000}"/>
    <cellStyle name="Comma 2 2 2" xfId="4" xr:uid="{00000000-0005-0000-0000-000003000000}"/>
    <cellStyle name="Comma 2 2 2 2" xfId="5" xr:uid="{00000000-0005-0000-0000-000004000000}"/>
    <cellStyle name="Comma 2 2 2 2 2" xfId="435" xr:uid="{A60B96FC-7546-4E21-8B2F-CF3A88F01265}"/>
    <cellStyle name="Comma 2 2 2 2 3" xfId="844" xr:uid="{DDFAA541-F26D-4A8E-9A5C-40A6CFEA0E9E}"/>
    <cellStyle name="Comma 2 2 2 3" xfId="434" xr:uid="{4245E8FB-AB73-4AA1-9D93-699478CC7940}"/>
    <cellStyle name="Comma 2 2 2 4" xfId="843" xr:uid="{CB604107-EB32-4E36-8D4B-6B4FCF201878}"/>
    <cellStyle name="Comma 2 2 3" xfId="6" xr:uid="{00000000-0005-0000-0000-000005000000}"/>
    <cellStyle name="Comma 2 2 3 2" xfId="436" xr:uid="{CFCFD3AF-F0AA-4424-BA21-E10695A9F5DB}"/>
    <cellStyle name="Comma 2 2 3 3" xfId="845" xr:uid="{1733BABA-636D-431B-8772-61DBC82CF282}"/>
    <cellStyle name="Comma 2 2 4" xfId="433" xr:uid="{D4F3E5D0-0E89-4CFA-8AC0-76EEB243463A}"/>
    <cellStyle name="Comma 2 2 5" xfId="842" xr:uid="{27103EBA-0D33-43BC-AE30-CC36633BB812}"/>
    <cellStyle name="Comma 2 3" xfId="7" xr:uid="{00000000-0005-0000-0000-000006000000}"/>
    <cellStyle name="Comma 2 3 2" xfId="8" xr:uid="{00000000-0005-0000-0000-000007000000}"/>
    <cellStyle name="Comma 2 3 2 2" xfId="438" xr:uid="{1AA6E673-8C42-41A2-A1BC-2343AA397C15}"/>
    <cellStyle name="Comma 2 3 2 3" xfId="847" xr:uid="{40E1B7C7-65CE-4B82-9FF8-6BA6BB8E3FCE}"/>
    <cellStyle name="Comma 2 3 3" xfId="437" xr:uid="{E907DB0B-F07E-4D4C-B51C-DB13527DCF5D}"/>
    <cellStyle name="Comma 2 3 4" xfId="846" xr:uid="{CDF507A9-6CB4-456D-B00E-0E3EC54A9517}"/>
    <cellStyle name="Comma 2 4" xfId="9" xr:uid="{00000000-0005-0000-0000-000008000000}"/>
    <cellStyle name="Comma 2 4 2" xfId="439" xr:uid="{A5E91570-785D-413A-8336-09E96F2183FA}"/>
    <cellStyle name="Comma 2 4 3" xfId="848" xr:uid="{D0344FB0-8FC2-47CD-A740-BA65B090A512}"/>
    <cellStyle name="Comma 2 5" xfId="432" xr:uid="{7E5D8693-E880-4079-B6AD-ACF2B2C9718E}"/>
    <cellStyle name="Comma 2 6" xfId="841" xr:uid="{0A47836A-33F7-4694-9815-D32160F894B1}"/>
    <cellStyle name="Comma 3" xfId="10" xr:uid="{00000000-0005-0000-0000-000009000000}"/>
    <cellStyle name="Comma 3 2" xfId="11" xr:uid="{00000000-0005-0000-0000-00000A000000}"/>
    <cellStyle name="Comma 3 2 2" xfId="12" xr:uid="{00000000-0005-0000-0000-00000B000000}"/>
    <cellStyle name="Comma 3 2 2 2" xfId="442" xr:uid="{E7E9C988-A440-44B6-A33D-15AD00475DB8}"/>
    <cellStyle name="Comma 3 2 2 3" xfId="851" xr:uid="{867E9A94-C790-4C6C-B11E-CAC9ADF47934}"/>
    <cellStyle name="Comma 3 2 3" xfId="441" xr:uid="{E9CE2627-C9DC-4931-8AEA-B657213AA21A}"/>
    <cellStyle name="Comma 3 2 4" xfId="850" xr:uid="{E47C5D75-6DF8-4ECF-A959-08941DB88EE3}"/>
    <cellStyle name="Comma 3 3" xfId="13" xr:uid="{00000000-0005-0000-0000-00000C000000}"/>
    <cellStyle name="Comma 3 3 2" xfId="443" xr:uid="{8330F388-09CA-45B4-8B13-D37DA6FAF1BC}"/>
    <cellStyle name="Comma 3 3 3" xfId="852" xr:uid="{6572B240-AD94-4F5D-B4B3-D0B68D7C3065}"/>
    <cellStyle name="Comma 3 4" xfId="440" xr:uid="{37EFCEFA-88A9-4CD1-BB49-FDEB756A8369}"/>
    <cellStyle name="Comma 3 5" xfId="849" xr:uid="{9B2A1097-D41C-42E8-A5DF-48634F6A9854}"/>
    <cellStyle name="Comma 4" xfId="14" xr:uid="{00000000-0005-0000-0000-00000D000000}"/>
    <cellStyle name="Comma 4 2" xfId="15" xr:uid="{00000000-0005-0000-0000-00000E000000}"/>
    <cellStyle name="Comma 4 2 2" xfId="16" xr:uid="{00000000-0005-0000-0000-00000F000000}"/>
    <cellStyle name="Comma 4 2 2 2" xfId="446" xr:uid="{38B6BA7D-E99F-4FEE-A207-9292D505BFEF}"/>
    <cellStyle name="Comma 4 2 2 3" xfId="855" xr:uid="{B4C9A27C-D4C9-49C1-8792-7BDE3F36854B}"/>
    <cellStyle name="Comma 4 2 3" xfId="445" xr:uid="{C6696224-E047-4CE6-9B46-D72638F6FD0A}"/>
    <cellStyle name="Comma 4 2 4" xfId="854" xr:uid="{41C1CFF4-6545-42E1-A92B-34758F409E93}"/>
    <cellStyle name="Comma 4 3" xfId="17" xr:uid="{00000000-0005-0000-0000-000010000000}"/>
    <cellStyle name="Comma 4 3 2" xfId="447" xr:uid="{FF0CB16C-A9C4-40B9-9A81-C4633A63F1AA}"/>
    <cellStyle name="Comma 4 3 3" xfId="856" xr:uid="{F26BA967-9C45-4DB6-9C5C-80E2C20B9E2F}"/>
    <cellStyle name="Comma 4 4" xfId="444" xr:uid="{CF2A38E0-B661-41CC-A1ED-F6EA7FBF3C57}"/>
    <cellStyle name="Comma 4 5" xfId="853" xr:uid="{36B35296-FE04-4AE5-9B05-5199DDAE6A45}"/>
    <cellStyle name="Comma 5" xfId="18" xr:uid="{00000000-0005-0000-0000-000011000000}"/>
    <cellStyle name="Comma 5 2" xfId="19" xr:uid="{00000000-0005-0000-0000-000012000000}"/>
    <cellStyle name="Comma 5 2 2" xfId="20" xr:uid="{00000000-0005-0000-0000-000013000000}"/>
    <cellStyle name="Comma 5 2 2 2" xfId="450" xr:uid="{2DCEA283-13EF-42D5-A7D0-6E1196BE4CD2}"/>
    <cellStyle name="Comma 5 2 2 3" xfId="859" xr:uid="{32CA53CA-0A6F-45A0-9125-DB9A9AAC3A98}"/>
    <cellStyle name="Comma 5 2 3" xfId="449" xr:uid="{B7223DF1-1A30-4574-A742-7554534862C7}"/>
    <cellStyle name="Comma 5 2 4" xfId="858" xr:uid="{23C0ADC6-0F50-4A31-9E17-6BBC4B736CEB}"/>
    <cellStyle name="Comma 5 3" xfId="21" xr:uid="{00000000-0005-0000-0000-000014000000}"/>
    <cellStyle name="Comma 5 3 2" xfId="451" xr:uid="{224B3D31-C3E3-4E5C-8B0C-8B20E08793BF}"/>
    <cellStyle name="Comma 5 3 3" xfId="860" xr:uid="{628B4006-BEDC-48E6-B3A4-1CA95800C22F}"/>
    <cellStyle name="Comma 5 4" xfId="448" xr:uid="{38BBDC2E-7D23-42C6-A205-1264C0926521}"/>
    <cellStyle name="Comma 5 5" xfId="857" xr:uid="{CEFDA5E8-57C3-474A-A619-E2B4F7497EE2}"/>
    <cellStyle name="Comma 6" xfId="22" xr:uid="{00000000-0005-0000-0000-000015000000}"/>
    <cellStyle name="Comma 6 2" xfId="23" xr:uid="{00000000-0005-0000-0000-000016000000}"/>
    <cellStyle name="Comma 6 2 2" xfId="24" xr:uid="{00000000-0005-0000-0000-000017000000}"/>
    <cellStyle name="Comma 6 2 2 2" xfId="454" xr:uid="{61740706-4384-4A58-81B8-92FB4528FC68}"/>
    <cellStyle name="Comma 6 2 2 3" xfId="863" xr:uid="{19942DCB-CD21-4C25-9E21-0FF1940233D9}"/>
    <cellStyle name="Comma 6 2 3" xfId="453" xr:uid="{2448AD74-107E-432A-ADCB-D89BE3C26A9E}"/>
    <cellStyle name="Comma 6 2 4" xfId="862" xr:uid="{001994DE-7039-4E39-8529-CE59C6C9E4A2}"/>
    <cellStyle name="Comma 6 3" xfId="25" xr:uid="{00000000-0005-0000-0000-000018000000}"/>
    <cellStyle name="Comma 6 3 2" xfId="455" xr:uid="{EC9997B7-9694-4FFD-9920-173859AC7421}"/>
    <cellStyle name="Comma 6 3 3" xfId="864" xr:uid="{4E1FB6FE-33D8-4852-ACF1-C1728BBD5653}"/>
    <cellStyle name="Comma 6 4" xfId="452" xr:uid="{EEC67043-7ADF-4E19-BF38-98D9178004F1}"/>
    <cellStyle name="Comma 6 5" xfId="861" xr:uid="{809C6B20-F84F-402C-971D-F362363B1F1C}"/>
    <cellStyle name="Currency" xfId="26" builtinId="4"/>
    <cellStyle name="Currency 10" xfId="27" xr:uid="{00000000-0005-0000-0000-00001A000000}"/>
    <cellStyle name="Currency 10 2" xfId="28" xr:uid="{00000000-0005-0000-0000-00001B000000}"/>
    <cellStyle name="Currency 10 2 2" xfId="29" xr:uid="{00000000-0005-0000-0000-00001C000000}"/>
    <cellStyle name="Currency 10 2 2 2" xfId="30" xr:uid="{00000000-0005-0000-0000-00001D000000}"/>
    <cellStyle name="Currency 10 2 2 2 2" xfId="460" xr:uid="{355B3D5A-09C2-482A-B8D2-C3B32E3BD145}"/>
    <cellStyle name="Currency 10 2 2 2 3" xfId="869" xr:uid="{6ABDA881-A096-4125-8E62-D30ED00D5A36}"/>
    <cellStyle name="Currency 10 2 2 3" xfId="459" xr:uid="{18FC12DA-D9D6-4B67-AE69-89F74BDAB611}"/>
    <cellStyle name="Currency 10 2 2 4" xfId="868" xr:uid="{B6172768-4BB9-4425-983B-4B374AC92525}"/>
    <cellStyle name="Currency 10 2 3" xfId="31" xr:uid="{00000000-0005-0000-0000-00001E000000}"/>
    <cellStyle name="Currency 10 2 3 2" xfId="461" xr:uid="{419D09E5-406C-471B-A098-F5672B9AFBF6}"/>
    <cellStyle name="Currency 10 2 3 3" xfId="870" xr:uid="{25466C93-0642-402A-B0EE-E8E4DE61DA24}"/>
    <cellStyle name="Currency 10 2 4" xfId="458" xr:uid="{789CC416-2EC2-4A8F-A04D-4EF6E26CC4C1}"/>
    <cellStyle name="Currency 10 2 5" xfId="867" xr:uid="{6C5B0512-60F5-4AB0-BA19-E0063E00C301}"/>
    <cellStyle name="Currency 10 3" xfId="32" xr:uid="{00000000-0005-0000-0000-00001F000000}"/>
    <cellStyle name="Currency 10 3 2" xfId="33" xr:uid="{00000000-0005-0000-0000-000020000000}"/>
    <cellStyle name="Currency 10 3 2 2" xfId="34" xr:uid="{00000000-0005-0000-0000-000021000000}"/>
    <cellStyle name="Currency 10 3 2 2 2" xfId="464" xr:uid="{57146675-35D4-45C3-84CB-71D29BFCFF70}"/>
    <cellStyle name="Currency 10 3 2 2 3" xfId="873" xr:uid="{9659D254-5DA5-447B-973A-F88D56525A7B}"/>
    <cellStyle name="Currency 10 3 2 3" xfId="463" xr:uid="{507B3CFD-DBE8-43EB-8E53-7A887498036B}"/>
    <cellStyle name="Currency 10 3 2 4" xfId="872" xr:uid="{86424C6A-7918-4599-9FF9-4E1F5B38C3B1}"/>
    <cellStyle name="Currency 10 3 3" xfId="35" xr:uid="{00000000-0005-0000-0000-000022000000}"/>
    <cellStyle name="Currency 10 3 3 2" xfId="465" xr:uid="{69DF71C1-E3B7-43E6-B7B9-0EE199CBB4D1}"/>
    <cellStyle name="Currency 10 3 3 3" xfId="874" xr:uid="{B338FAB1-08D3-4194-8E87-12CA3A3C8F25}"/>
    <cellStyle name="Currency 10 3 4" xfId="462" xr:uid="{1F9F3337-0105-4682-878D-41C0067FF82C}"/>
    <cellStyle name="Currency 10 3 5" xfId="871" xr:uid="{D4590941-5956-492A-94B3-C1A57151BC3C}"/>
    <cellStyle name="Currency 10 4" xfId="36" xr:uid="{00000000-0005-0000-0000-000023000000}"/>
    <cellStyle name="Currency 10 4 2" xfId="37" xr:uid="{00000000-0005-0000-0000-000024000000}"/>
    <cellStyle name="Currency 10 4 2 2" xfId="38" xr:uid="{00000000-0005-0000-0000-000025000000}"/>
    <cellStyle name="Currency 10 4 2 2 2" xfId="468" xr:uid="{E6845DC8-E8CA-4461-A893-D98DB97DB4DE}"/>
    <cellStyle name="Currency 10 4 2 2 3" xfId="877" xr:uid="{278BCB6E-B353-437A-91C9-4F2CE66958C7}"/>
    <cellStyle name="Currency 10 4 2 3" xfId="467" xr:uid="{6C643055-45D2-4042-9EC3-6B2FA8116776}"/>
    <cellStyle name="Currency 10 4 2 4" xfId="876" xr:uid="{B57255F9-7AA7-4378-A59A-1ADFE2661FEA}"/>
    <cellStyle name="Currency 10 4 3" xfId="39" xr:uid="{00000000-0005-0000-0000-000026000000}"/>
    <cellStyle name="Currency 10 4 3 2" xfId="469" xr:uid="{1DC46661-904E-43E7-8417-1E8642A1CD02}"/>
    <cellStyle name="Currency 10 4 3 3" xfId="878" xr:uid="{85D7D1E8-0F4A-4BB1-9BAD-9B850AC20A02}"/>
    <cellStyle name="Currency 10 4 4" xfId="466" xr:uid="{7962C2A2-90A4-432A-9641-6AA6E6C52F3B}"/>
    <cellStyle name="Currency 10 4 5" xfId="875" xr:uid="{FA6710F7-0B04-4C9D-BEDC-2FB0A2F30CD2}"/>
    <cellStyle name="Currency 10 5" xfId="40" xr:uid="{00000000-0005-0000-0000-000027000000}"/>
    <cellStyle name="Currency 10 5 2" xfId="41" xr:uid="{00000000-0005-0000-0000-000028000000}"/>
    <cellStyle name="Currency 10 5 2 2" xfId="42" xr:uid="{00000000-0005-0000-0000-000029000000}"/>
    <cellStyle name="Currency 10 5 2 2 2" xfId="472" xr:uid="{A9E0C448-2F99-48A8-B768-B90097D4B4FB}"/>
    <cellStyle name="Currency 10 5 2 2 3" xfId="881" xr:uid="{1D7A8CAC-B95A-4CCF-B34B-4B8A2226F71F}"/>
    <cellStyle name="Currency 10 5 2 3" xfId="471" xr:uid="{A471185D-3CC9-4300-AC47-039C6D0837CA}"/>
    <cellStyle name="Currency 10 5 2 4" xfId="880" xr:uid="{AE7DA006-3D38-4485-A538-3F5CC48CE71F}"/>
    <cellStyle name="Currency 10 5 3" xfId="43" xr:uid="{00000000-0005-0000-0000-00002A000000}"/>
    <cellStyle name="Currency 10 5 3 2" xfId="473" xr:uid="{EFF29F33-F287-480D-A608-CF15A2E159C0}"/>
    <cellStyle name="Currency 10 5 3 3" xfId="882" xr:uid="{C8846F6A-084B-4F52-ABC4-B0F8152E230A}"/>
    <cellStyle name="Currency 10 5 4" xfId="470" xr:uid="{552FD54A-2EF6-4136-8B5F-1111BB55D5C7}"/>
    <cellStyle name="Currency 10 5 5" xfId="879" xr:uid="{B7D2D5EA-5969-40FB-8B5B-58B46690AAD0}"/>
    <cellStyle name="Currency 10 6" xfId="44" xr:uid="{00000000-0005-0000-0000-00002B000000}"/>
    <cellStyle name="Currency 10 6 2" xfId="45" xr:uid="{00000000-0005-0000-0000-00002C000000}"/>
    <cellStyle name="Currency 10 6 2 2" xfId="475" xr:uid="{6870DC87-67AA-49DD-AA78-B31D87167245}"/>
    <cellStyle name="Currency 10 6 2 3" xfId="884" xr:uid="{4154D47A-56F9-4D48-871D-6121356D2093}"/>
    <cellStyle name="Currency 10 6 3" xfId="474" xr:uid="{40FFB233-4D6D-4663-8663-F91AEA981759}"/>
    <cellStyle name="Currency 10 6 4" xfId="883" xr:uid="{C776B4F6-4881-498C-8891-9CDA045CDBA6}"/>
    <cellStyle name="Currency 10 7" xfId="46" xr:uid="{00000000-0005-0000-0000-00002D000000}"/>
    <cellStyle name="Currency 10 7 2" xfId="476" xr:uid="{41BDB762-A3C1-440D-A549-AEF84614B8BB}"/>
    <cellStyle name="Currency 10 7 3" xfId="885" xr:uid="{FFC95D31-CBF3-45B4-ADED-35AA778D2D8A}"/>
    <cellStyle name="Currency 10 8" xfId="457" xr:uid="{74A3842C-B366-4534-AF41-024E9EABDD4C}"/>
    <cellStyle name="Currency 10 9" xfId="866" xr:uid="{BFB5D22E-1DBF-44B6-9C53-4F8A53FFEE3D}"/>
    <cellStyle name="Currency 11" xfId="47" xr:uid="{00000000-0005-0000-0000-00002E000000}"/>
    <cellStyle name="Currency 11 2" xfId="48" xr:uid="{00000000-0005-0000-0000-00002F000000}"/>
    <cellStyle name="Currency 11 2 2" xfId="49" xr:uid="{00000000-0005-0000-0000-000030000000}"/>
    <cellStyle name="Currency 11 2 2 2" xfId="50" xr:uid="{00000000-0005-0000-0000-000031000000}"/>
    <cellStyle name="Currency 11 2 2 2 2" xfId="480" xr:uid="{259E9C5D-E72E-4547-90ED-3969C6D43100}"/>
    <cellStyle name="Currency 11 2 2 2 3" xfId="889" xr:uid="{53CEF57C-465B-49A8-9C04-6ACA7507F329}"/>
    <cellStyle name="Currency 11 2 2 3" xfId="479" xr:uid="{ECFEE14E-589E-49B5-817C-DF7C4340B162}"/>
    <cellStyle name="Currency 11 2 2 4" xfId="888" xr:uid="{484FC30E-3547-4C73-9EAA-E7DE15710CBD}"/>
    <cellStyle name="Currency 11 2 3" xfId="51" xr:uid="{00000000-0005-0000-0000-000032000000}"/>
    <cellStyle name="Currency 11 2 3 2" xfId="481" xr:uid="{9F2E8612-54ED-47FC-87F9-A7E0754C62F1}"/>
    <cellStyle name="Currency 11 2 3 3" xfId="890" xr:uid="{C5C6AC7E-1F12-46A3-BB4E-8E1D23A8FE8B}"/>
    <cellStyle name="Currency 11 2 4" xfId="478" xr:uid="{94F1172C-80A8-40EE-9690-A4D85FABE575}"/>
    <cellStyle name="Currency 11 2 5" xfId="887" xr:uid="{C34B8D8F-4D97-402A-BA64-D1D48A00F01E}"/>
    <cellStyle name="Currency 11 3" xfId="52" xr:uid="{00000000-0005-0000-0000-000033000000}"/>
    <cellStyle name="Currency 11 3 2" xfId="53" xr:uid="{00000000-0005-0000-0000-000034000000}"/>
    <cellStyle name="Currency 11 3 2 2" xfId="54" xr:uid="{00000000-0005-0000-0000-000035000000}"/>
    <cellStyle name="Currency 11 3 2 2 2" xfId="484" xr:uid="{FF798118-587F-43CD-8351-40F9BAA22B23}"/>
    <cellStyle name="Currency 11 3 2 2 3" xfId="893" xr:uid="{F837D21B-115A-4FF3-A71C-493AF8037890}"/>
    <cellStyle name="Currency 11 3 2 3" xfId="483" xr:uid="{0D14D241-CCD3-4675-B227-FCC393329050}"/>
    <cellStyle name="Currency 11 3 2 4" xfId="892" xr:uid="{09FD86BC-47B7-4153-94D1-135AC7EEA73E}"/>
    <cellStyle name="Currency 11 3 3" xfId="55" xr:uid="{00000000-0005-0000-0000-000036000000}"/>
    <cellStyle name="Currency 11 3 3 2" xfId="485" xr:uid="{21844883-D600-4209-ABDD-83330BFB1FC6}"/>
    <cellStyle name="Currency 11 3 3 3" xfId="894" xr:uid="{17B09AC4-B828-45C0-89B5-21D8BF9759B9}"/>
    <cellStyle name="Currency 11 3 4" xfId="482" xr:uid="{0C501B61-A839-4F61-BE2F-94F074621977}"/>
    <cellStyle name="Currency 11 3 5" xfId="891" xr:uid="{94A30A60-25F2-4452-8779-5B4E66E24D23}"/>
    <cellStyle name="Currency 11 4" xfId="56" xr:uid="{00000000-0005-0000-0000-000037000000}"/>
    <cellStyle name="Currency 11 4 2" xfId="57" xr:uid="{00000000-0005-0000-0000-000038000000}"/>
    <cellStyle name="Currency 11 4 2 2" xfId="58" xr:uid="{00000000-0005-0000-0000-000039000000}"/>
    <cellStyle name="Currency 11 4 2 2 2" xfId="488" xr:uid="{23E772DE-6C1B-47F5-95B1-CB833A700F0C}"/>
    <cellStyle name="Currency 11 4 2 2 3" xfId="897" xr:uid="{4BFDABCD-38A2-4B80-88FF-95D75A115A32}"/>
    <cellStyle name="Currency 11 4 2 3" xfId="487" xr:uid="{8A866C75-5034-4EAC-83E8-ADB32AA0408B}"/>
    <cellStyle name="Currency 11 4 2 4" xfId="896" xr:uid="{61073735-24D5-44B5-AFA4-8520897634DA}"/>
    <cellStyle name="Currency 11 4 3" xfId="59" xr:uid="{00000000-0005-0000-0000-00003A000000}"/>
    <cellStyle name="Currency 11 4 3 2" xfId="489" xr:uid="{AADA1AE3-DFDF-4CD6-826D-F1B90005D6E3}"/>
    <cellStyle name="Currency 11 4 3 3" xfId="898" xr:uid="{89E60D2B-FBF3-4DFD-90CC-355D287FC00D}"/>
    <cellStyle name="Currency 11 4 4" xfId="486" xr:uid="{912691EC-8B5C-44EE-BD73-B22C959B29A1}"/>
    <cellStyle name="Currency 11 4 5" xfId="895" xr:uid="{2CDC967B-47EC-4518-A805-98CD00BF32AC}"/>
    <cellStyle name="Currency 11 5" xfId="60" xr:uid="{00000000-0005-0000-0000-00003B000000}"/>
    <cellStyle name="Currency 11 5 2" xfId="61" xr:uid="{00000000-0005-0000-0000-00003C000000}"/>
    <cellStyle name="Currency 11 5 2 2" xfId="62" xr:uid="{00000000-0005-0000-0000-00003D000000}"/>
    <cellStyle name="Currency 11 5 2 2 2" xfId="492" xr:uid="{CD3652EF-A2D3-4C7D-9D7E-A1687197DADD}"/>
    <cellStyle name="Currency 11 5 2 2 3" xfId="901" xr:uid="{595AFBC2-254E-440F-B0BA-33BB08249ACA}"/>
    <cellStyle name="Currency 11 5 2 3" xfId="491" xr:uid="{E8F5B75A-02A7-4C26-B499-4B479A59BDC9}"/>
    <cellStyle name="Currency 11 5 2 4" xfId="900" xr:uid="{465F9E8D-28E1-4FE6-BBDD-2FCCB28499C5}"/>
    <cellStyle name="Currency 11 5 3" xfId="63" xr:uid="{00000000-0005-0000-0000-00003E000000}"/>
    <cellStyle name="Currency 11 5 3 2" xfId="493" xr:uid="{58FF4E1B-20C7-4CF0-BA09-B1820230B921}"/>
    <cellStyle name="Currency 11 5 3 3" xfId="902" xr:uid="{9ADB77B7-D1D9-48E8-BC2E-22147E2ADD1C}"/>
    <cellStyle name="Currency 11 5 4" xfId="490" xr:uid="{5D4BF071-FAC5-4EB1-83CC-032E676378D4}"/>
    <cellStyle name="Currency 11 5 5" xfId="899" xr:uid="{88B686F2-BBD9-4152-8F99-26E4ACAE021C}"/>
    <cellStyle name="Currency 11 6" xfId="64" xr:uid="{00000000-0005-0000-0000-00003F000000}"/>
    <cellStyle name="Currency 11 6 2" xfId="65" xr:uid="{00000000-0005-0000-0000-000040000000}"/>
    <cellStyle name="Currency 11 6 2 2" xfId="495" xr:uid="{3ACD4A5C-F3C6-4402-A82A-CBD992BF888C}"/>
    <cellStyle name="Currency 11 6 2 3" xfId="904" xr:uid="{199F3E6F-93A0-4C9E-9EA7-280D1CDD4981}"/>
    <cellStyle name="Currency 11 6 3" xfId="494" xr:uid="{F1D55ED2-BF4D-415F-BC54-7AE677BF73C6}"/>
    <cellStyle name="Currency 11 6 4" xfId="903" xr:uid="{63B0A78D-2094-48D0-B424-51091BE18336}"/>
    <cellStyle name="Currency 11 7" xfId="66" xr:uid="{00000000-0005-0000-0000-000041000000}"/>
    <cellStyle name="Currency 11 7 2" xfId="496" xr:uid="{D6DB1B19-D470-4B1D-AD21-B7EBC0184FDC}"/>
    <cellStyle name="Currency 11 7 3" xfId="905" xr:uid="{674539FA-7E95-4F89-B2B9-5CC6BED93C03}"/>
    <cellStyle name="Currency 11 8" xfId="477" xr:uid="{CC3BB80B-516F-46AC-9605-0C368BA75804}"/>
    <cellStyle name="Currency 11 9" xfId="886" xr:uid="{FF629619-9F67-4F7C-9151-3C3A8762BE55}"/>
    <cellStyle name="Currency 12" xfId="67" xr:uid="{00000000-0005-0000-0000-000042000000}"/>
    <cellStyle name="Currency 12 2" xfId="68" xr:uid="{00000000-0005-0000-0000-000043000000}"/>
    <cellStyle name="Currency 12 2 2" xfId="69" xr:uid="{00000000-0005-0000-0000-000044000000}"/>
    <cellStyle name="Currency 12 2 2 2" xfId="70" xr:uid="{00000000-0005-0000-0000-000045000000}"/>
    <cellStyle name="Currency 12 2 2 2 2" xfId="500" xr:uid="{7A6073E8-79AA-4A31-9963-E27CE48C61D3}"/>
    <cellStyle name="Currency 12 2 2 2 3" xfId="909" xr:uid="{D24F07D7-4BFB-47E9-9532-037AC340196D}"/>
    <cellStyle name="Currency 12 2 2 3" xfId="499" xr:uid="{958F3842-53AE-4637-9418-712FF349355B}"/>
    <cellStyle name="Currency 12 2 2 4" xfId="908" xr:uid="{2035F159-B841-45AF-917D-127FFAFDA155}"/>
    <cellStyle name="Currency 12 2 3" xfId="71" xr:uid="{00000000-0005-0000-0000-000046000000}"/>
    <cellStyle name="Currency 12 2 3 2" xfId="501" xr:uid="{28892FF4-4403-40FF-A0CF-A8BA4A6C65BB}"/>
    <cellStyle name="Currency 12 2 3 3" xfId="910" xr:uid="{58094AB6-303C-4A62-86FD-2FCD08DAD2B0}"/>
    <cellStyle name="Currency 12 2 4" xfId="498" xr:uid="{4FDFC39F-0455-481A-A60F-26763389BA09}"/>
    <cellStyle name="Currency 12 2 5" xfId="907" xr:uid="{ABE58C45-0E6F-45AC-9228-9AE75C9EFD81}"/>
    <cellStyle name="Currency 12 3" xfId="72" xr:uid="{00000000-0005-0000-0000-000047000000}"/>
    <cellStyle name="Currency 12 3 2" xfId="73" xr:uid="{00000000-0005-0000-0000-000048000000}"/>
    <cellStyle name="Currency 12 3 2 2" xfId="74" xr:uid="{00000000-0005-0000-0000-000049000000}"/>
    <cellStyle name="Currency 12 3 2 2 2" xfId="504" xr:uid="{F7A9C39B-B201-4A8C-9B94-B6FA4FE90D96}"/>
    <cellStyle name="Currency 12 3 2 2 3" xfId="913" xr:uid="{44DA0C27-0EE9-473A-A5E3-9D24F7030D7E}"/>
    <cellStyle name="Currency 12 3 2 3" xfId="503" xr:uid="{9734B5FD-97B4-4261-B1C8-6EE844F58FC2}"/>
    <cellStyle name="Currency 12 3 2 4" xfId="912" xr:uid="{6C615BA2-6267-4E19-9CFB-334B793AD1E7}"/>
    <cellStyle name="Currency 12 3 3" xfId="75" xr:uid="{00000000-0005-0000-0000-00004A000000}"/>
    <cellStyle name="Currency 12 3 3 2" xfId="505" xr:uid="{AB89CBA8-51EB-4F6D-8880-78BE8F43BE86}"/>
    <cellStyle name="Currency 12 3 3 3" xfId="914" xr:uid="{25E5D3FE-1FAE-4AFE-A98E-D4814E23E2DF}"/>
    <cellStyle name="Currency 12 3 4" xfId="502" xr:uid="{1720B26E-C125-4CDC-A36E-263CEEAA5EBD}"/>
    <cellStyle name="Currency 12 3 5" xfId="911" xr:uid="{22015649-E6D0-49A5-8E58-1D42841C3C32}"/>
    <cellStyle name="Currency 12 4" xfId="76" xr:uid="{00000000-0005-0000-0000-00004B000000}"/>
    <cellStyle name="Currency 12 4 2" xfId="77" xr:uid="{00000000-0005-0000-0000-00004C000000}"/>
    <cellStyle name="Currency 12 4 2 2" xfId="78" xr:uid="{00000000-0005-0000-0000-00004D000000}"/>
    <cellStyle name="Currency 12 4 2 2 2" xfId="508" xr:uid="{AA2FC25A-715D-4BD4-9D43-576224AF927F}"/>
    <cellStyle name="Currency 12 4 2 2 3" xfId="917" xr:uid="{BDD073C4-08E8-4A8D-900D-31B6C5376C2B}"/>
    <cellStyle name="Currency 12 4 2 3" xfId="507" xr:uid="{3FB6214B-5543-480A-82A5-906E422CA84A}"/>
    <cellStyle name="Currency 12 4 2 4" xfId="916" xr:uid="{8A5320F3-D2AD-4209-8BA3-8744EC247E5C}"/>
    <cellStyle name="Currency 12 4 3" xfId="79" xr:uid="{00000000-0005-0000-0000-00004E000000}"/>
    <cellStyle name="Currency 12 4 3 2" xfId="509" xr:uid="{1F044DB7-03AB-491B-8290-79EE2E33C853}"/>
    <cellStyle name="Currency 12 4 3 3" xfId="918" xr:uid="{8E08AE29-B3F9-4FA8-8E7F-BD0431921B2D}"/>
    <cellStyle name="Currency 12 4 4" xfId="506" xr:uid="{852A7DD8-17D3-48A2-B656-33754F3D3367}"/>
    <cellStyle name="Currency 12 4 5" xfId="915" xr:uid="{4AC8F011-28F1-4879-AAA7-072192B16B96}"/>
    <cellStyle name="Currency 12 5" xfId="80" xr:uid="{00000000-0005-0000-0000-00004F000000}"/>
    <cellStyle name="Currency 12 5 2" xfId="81" xr:uid="{00000000-0005-0000-0000-000050000000}"/>
    <cellStyle name="Currency 12 5 2 2" xfId="82" xr:uid="{00000000-0005-0000-0000-000051000000}"/>
    <cellStyle name="Currency 12 5 2 2 2" xfId="512" xr:uid="{17A65227-426C-492C-B253-1B7AB0A89CAF}"/>
    <cellStyle name="Currency 12 5 2 2 3" xfId="921" xr:uid="{613C5023-1339-4CB2-B2D1-FE87E25E8CD6}"/>
    <cellStyle name="Currency 12 5 2 3" xfId="511" xr:uid="{16F6466F-78FA-4E5E-984F-760B8979C063}"/>
    <cellStyle name="Currency 12 5 2 4" xfId="920" xr:uid="{7AA136D5-12F8-4441-8EB1-EF464D8208B9}"/>
    <cellStyle name="Currency 12 5 3" xfId="83" xr:uid="{00000000-0005-0000-0000-000052000000}"/>
    <cellStyle name="Currency 12 5 3 2" xfId="513" xr:uid="{DD5CBB73-6FE4-4346-AB48-B06CA17CCCB8}"/>
    <cellStyle name="Currency 12 5 3 3" xfId="922" xr:uid="{0EA1DB43-1921-4169-950B-B12560717A7E}"/>
    <cellStyle name="Currency 12 5 4" xfId="510" xr:uid="{8D0453C7-0848-41B4-9FAF-06447F2F0DD7}"/>
    <cellStyle name="Currency 12 5 5" xfId="919" xr:uid="{BF732FA5-92FA-49A7-8043-5A1C5045C316}"/>
    <cellStyle name="Currency 12 6" xfId="84" xr:uid="{00000000-0005-0000-0000-000053000000}"/>
    <cellStyle name="Currency 12 6 2" xfId="85" xr:uid="{00000000-0005-0000-0000-000054000000}"/>
    <cellStyle name="Currency 12 6 2 2" xfId="515" xr:uid="{6D31434C-FD1A-43CD-8949-98C555A882C6}"/>
    <cellStyle name="Currency 12 6 2 3" xfId="924" xr:uid="{A011C2A6-4265-451B-9D89-E3BD9DDC9772}"/>
    <cellStyle name="Currency 12 6 3" xfId="514" xr:uid="{2BA1191B-E73F-47E3-9CEC-446BB7CA7029}"/>
    <cellStyle name="Currency 12 6 4" xfId="923" xr:uid="{F7CD3405-8195-4F31-9598-3F882B361AB6}"/>
    <cellStyle name="Currency 12 7" xfId="86" xr:uid="{00000000-0005-0000-0000-000055000000}"/>
    <cellStyle name="Currency 12 7 2" xfId="516" xr:uid="{4B35E619-DD53-45C6-B7AC-5F059F8BBCFE}"/>
    <cellStyle name="Currency 12 7 3" xfId="925" xr:uid="{465E0060-C9D3-4D5B-8DBC-55E131D0A432}"/>
    <cellStyle name="Currency 12 8" xfId="497" xr:uid="{2A6A019D-426E-4938-B4E5-04B23E5D82CC}"/>
    <cellStyle name="Currency 12 9" xfId="906" xr:uid="{54ADDA8A-7512-4057-BEC8-74BC9DA20F0D}"/>
    <cellStyle name="Currency 13" xfId="87" xr:uid="{00000000-0005-0000-0000-000056000000}"/>
    <cellStyle name="Currency 13 2" xfId="88" xr:uid="{00000000-0005-0000-0000-000057000000}"/>
    <cellStyle name="Currency 13 2 2" xfId="89" xr:uid="{00000000-0005-0000-0000-000058000000}"/>
    <cellStyle name="Currency 13 2 2 2" xfId="90" xr:uid="{00000000-0005-0000-0000-000059000000}"/>
    <cellStyle name="Currency 13 2 2 2 2" xfId="520" xr:uid="{95945C53-0D04-483C-A6C0-3BEBA6BF25B8}"/>
    <cellStyle name="Currency 13 2 2 2 3" xfId="929" xr:uid="{F78C585A-F06C-4987-8B26-8342EF492513}"/>
    <cellStyle name="Currency 13 2 2 3" xfId="519" xr:uid="{3145A95E-1157-43F1-BF1F-73C6387BB229}"/>
    <cellStyle name="Currency 13 2 2 4" xfId="928" xr:uid="{E3670801-4F6D-4774-9E61-B961EDDF7A3B}"/>
    <cellStyle name="Currency 13 2 3" xfId="91" xr:uid="{00000000-0005-0000-0000-00005A000000}"/>
    <cellStyle name="Currency 13 2 3 2" xfId="521" xr:uid="{97E691B0-1CB0-4792-9E02-5326CD84E9CF}"/>
    <cellStyle name="Currency 13 2 3 3" xfId="930" xr:uid="{B27B49E1-392B-4E5A-9FFC-29164F5760C6}"/>
    <cellStyle name="Currency 13 2 4" xfId="518" xr:uid="{4950C851-5571-4C53-96BA-5163C76CA13E}"/>
    <cellStyle name="Currency 13 2 5" xfId="927" xr:uid="{6790CC8C-43E5-422A-B838-53918D56BB92}"/>
    <cellStyle name="Currency 13 3" xfId="92" xr:uid="{00000000-0005-0000-0000-00005B000000}"/>
    <cellStyle name="Currency 13 3 2" xfId="93" xr:uid="{00000000-0005-0000-0000-00005C000000}"/>
    <cellStyle name="Currency 13 3 2 2" xfId="94" xr:uid="{00000000-0005-0000-0000-00005D000000}"/>
    <cellStyle name="Currency 13 3 2 2 2" xfId="524" xr:uid="{654126E1-1F5F-4131-A0AA-9E1A6CFF9CFA}"/>
    <cellStyle name="Currency 13 3 2 2 3" xfId="933" xr:uid="{827FA406-8562-42E3-B63C-F920CA55C7CF}"/>
    <cellStyle name="Currency 13 3 2 3" xfId="523" xr:uid="{90056D1F-AB58-4E8D-BE21-49538CC865DB}"/>
    <cellStyle name="Currency 13 3 2 4" xfId="932" xr:uid="{35B87B9D-6E3D-40CD-8F17-7934DB0CA220}"/>
    <cellStyle name="Currency 13 3 3" xfId="95" xr:uid="{00000000-0005-0000-0000-00005E000000}"/>
    <cellStyle name="Currency 13 3 3 2" xfId="525" xr:uid="{DD2200BC-1D00-4ED0-864E-DA2E0C461142}"/>
    <cellStyle name="Currency 13 3 3 3" xfId="934" xr:uid="{72A7437A-9EDF-44B5-BADC-03AC58606B1B}"/>
    <cellStyle name="Currency 13 3 4" xfId="522" xr:uid="{F64E7F1D-A744-4D4A-8016-6EAC2D4897EB}"/>
    <cellStyle name="Currency 13 3 5" xfId="931" xr:uid="{C7C07640-D7E2-458D-9AE4-85EF0C7F6A69}"/>
    <cellStyle name="Currency 13 4" xfId="96" xr:uid="{00000000-0005-0000-0000-00005F000000}"/>
    <cellStyle name="Currency 13 4 2" xfId="97" xr:uid="{00000000-0005-0000-0000-000060000000}"/>
    <cellStyle name="Currency 13 4 2 2" xfId="98" xr:uid="{00000000-0005-0000-0000-000061000000}"/>
    <cellStyle name="Currency 13 4 2 2 2" xfId="528" xr:uid="{82D17A54-7337-47E4-9E11-579EF5369CEE}"/>
    <cellStyle name="Currency 13 4 2 2 3" xfId="937" xr:uid="{ED8C89E1-9B58-42D0-89BC-343F0958AF45}"/>
    <cellStyle name="Currency 13 4 2 3" xfId="527" xr:uid="{580738BD-6FA4-457B-9855-81C4A5B71F8D}"/>
    <cellStyle name="Currency 13 4 2 4" xfId="936" xr:uid="{747696B9-4301-4A8A-BFD7-59B357ED854E}"/>
    <cellStyle name="Currency 13 4 3" xfId="99" xr:uid="{00000000-0005-0000-0000-000062000000}"/>
    <cellStyle name="Currency 13 4 3 2" xfId="529" xr:uid="{327C0376-013E-4540-B535-EAAD73E0090F}"/>
    <cellStyle name="Currency 13 4 3 3" xfId="938" xr:uid="{0D63746D-A9D9-4678-8975-FE708328AA34}"/>
    <cellStyle name="Currency 13 4 4" xfId="526" xr:uid="{F4BCA80A-8A43-4B28-88F7-EDC29069262A}"/>
    <cellStyle name="Currency 13 4 5" xfId="935" xr:uid="{E4110517-6456-4B23-847D-F9CC44A237BD}"/>
    <cellStyle name="Currency 13 5" xfId="100" xr:uid="{00000000-0005-0000-0000-000063000000}"/>
    <cellStyle name="Currency 13 5 2" xfId="101" xr:uid="{00000000-0005-0000-0000-000064000000}"/>
    <cellStyle name="Currency 13 5 2 2" xfId="102" xr:uid="{00000000-0005-0000-0000-000065000000}"/>
    <cellStyle name="Currency 13 5 2 2 2" xfId="532" xr:uid="{8C8F2780-2DF8-4014-B1C6-A5FB3582ED44}"/>
    <cellStyle name="Currency 13 5 2 2 3" xfId="941" xr:uid="{4B3CC554-71CE-4910-9B6A-FE8947A0014C}"/>
    <cellStyle name="Currency 13 5 2 3" xfId="531" xr:uid="{1230A7B4-17DF-4798-B3BC-B9891A6FDEA8}"/>
    <cellStyle name="Currency 13 5 2 4" xfId="940" xr:uid="{30D36702-C538-4EE6-A455-8533E910AEB3}"/>
    <cellStyle name="Currency 13 5 3" xfId="103" xr:uid="{00000000-0005-0000-0000-000066000000}"/>
    <cellStyle name="Currency 13 5 3 2" xfId="533" xr:uid="{2948CACB-7796-436F-A954-5825EF59726F}"/>
    <cellStyle name="Currency 13 5 3 3" xfId="942" xr:uid="{F2A9DD2F-F9CD-4701-95BB-7798BB4630D7}"/>
    <cellStyle name="Currency 13 5 4" xfId="530" xr:uid="{DE67EAA7-874C-459A-8CCD-DCF397A78F1D}"/>
    <cellStyle name="Currency 13 5 5" xfId="939" xr:uid="{1CFD08AF-C0BD-4796-98FC-257AF261CFEC}"/>
    <cellStyle name="Currency 13 6" xfId="104" xr:uid="{00000000-0005-0000-0000-000067000000}"/>
    <cellStyle name="Currency 13 6 2" xfId="105" xr:uid="{00000000-0005-0000-0000-000068000000}"/>
    <cellStyle name="Currency 13 6 2 2" xfId="535" xr:uid="{907FE626-E33A-49FD-A31D-057C37F493FC}"/>
    <cellStyle name="Currency 13 6 2 3" xfId="944" xr:uid="{53CEFC58-1A55-4EB4-A3AC-3D97B1F6B7B9}"/>
    <cellStyle name="Currency 13 6 3" xfId="534" xr:uid="{7FDD9967-A42D-4C84-8AEF-372D1BF03408}"/>
    <cellStyle name="Currency 13 6 4" xfId="943" xr:uid="{196A49B4-22A5-42BA-B8FE-E14A038C1BFC}"/>
    <cellStyle name="Currency 13 7" xfId="106" xr:uid="{00000000-0005-0000-0000-000069000000}"/>
    <cellStyle name="Currency 13 7 2" xfId="536" xr:uid="{500270B0-DE5A-41DC-A8F1-A3EC8A2E3414}"/>
    <cellStyle name="Currency 13 7 3" xfId="945" xr:uid="{E3FF7E2E-B387-40F0-B5BA-F87E6BA715CB}"/>
    <cellStyle name="Currency 13 8" xfId="517" xr:uid="{03DDE610-6B66-4E54-8C59-1BDEF94C2E5E}"/>
    <cellStyle name="Currency 13 9" xfId="926" xr:uid="{12B16E4E-CC15-4CF4-AD0A-04AF528382DF}"/>
    <cellStyle name="Currency 14" xfId="107" xr:uid="{00000000-0005-0000-0000-00006A000000}"/>
    <cellStyle name="Currency 14 2" xfId="108" xr:uid="{00000000-0005-0000-0000-00006B000000}"/>
    <cellStyle name="Currency 14 2 2" xfId="109" xr:uid="{00000000-0005-0000-0000-00006C000000}"/>
    <cellStyle name="Currency 14 2 2 2" xfId="539" xr:uid="{EC61EAA0-0302-4475-B7B3-838C56E7BADB}"/>
    <cellStyle name="Currency 14 2 2 3" xfId="948" xr:uid="{6593EF29-8362-4046-9457-91DD0C6C18EC}"/>
    <cellStyle name="Currency 14 2 3" xfId="538" xr:uid="{2B1C73DD-8350-486A-B8E4-F355D952A1C5}"/>
    <cellStyle name="Currency 14 2 4" xfId="947" xr:uid="{5EFD552D-D89E-4154-B068-67F04BE92447}"/>
    <cellStyle name="Currency 14 3" xfId="110" xr:uid="{00000000-0005-0000-0000-00006D000000}"/>
    <cellStyle name="Currency 14 3 2" xfId="540" xr:uid="{3CB4E314-6593-4677-A97A-260CD07961C9}"/>
    <cellStyle name="Currency 14 3 3" xfId="949" xr:uid="{9D31E7C5-C6B0-4C2B-8768-FCA0AA85F0D5}"/>
    <cellStyle name="Currency 14 4" xfId="537" xr:uid="{921A3468-380B-4D89-8E41-59CC09E718A4}"/>
    <cellStyle name="Currency 14 5" xfId="946" xr:uid="{0BA0EF7D-98C3-4FBE-87D5-A9BFA0D43B91}"/>
    <cellStyle name="Currency 15" xfId="111" xr:uid="{00000000-0005-0000-0000-00006E000000}"/>
    <cellStyle name="Currency 15 2" xfId="112" xr:uid="{00000000-0005-0000-0000-00006F000000}"/>
    <cellStyle name="Currency 15 2 2" xfId="113" xr:uid="{00000000-0005-0000-0000-000070000000}"/>
    <cellStyle name="Currency 15 2 2 2" xfId="543" xr:uid="{4EBCF8EF-496E-4570-89CB-B303E248BB26}"/>
    <cellStyle name="Currency 15 2 2 3" xfId="952" xr:uid="{E37813C7-674D-459B-8CCC-0E4D203BE45B}"/>
    <cellStyle name="Currency 15 2 3" xfId="542" xr:uid="{167B6994-9383-453C-B17A-4978A24E5A60}"/>
    <cellStyle name="Currency 15 2 4" xfId="951" xr:uid="{2973C5F7-90EE-42F9-92CC-C839D4F192FB}"/>
    <cellStyle name="Currency 15 3" xfId="114" xr:uid="{00000000-0005-0000-0000-000071000000}"/>
    <cellStyle name="Currency 15 3 2" xfId="544" xr:uid="{6F9E2161-5016-458C-834A-8E41BC0E0857}"/>
    <cellStyle name="Currency 15 3 3" xfId="953" xr:uid="{15066336-43F4-4710-996B-97ECE690B3BE}"/>
    <cellStyle name="Currency 15 4" xfId="541" xr:uid="{348ABAA0-0944-4A0E-A039-0861E40842AE}"/>
    <cellStyle name="Currency 15 5" xfId="950" xr:uid="{C1798431-092D-4D47-BD74-B3C1F5A4657B}"/>
    <cellStyle name="Currency 16" xfId="115" xr:uid="{00000000-0005-0000-0000-000072000000}"/>
    <cellStyle name="Currency 16 2" xfId="116" xr:uid="{00000000-0005-0000-0000-000073000000}"/>
    <cellStyle name="Currency 16 2 2" xfId="117" xr:uid="{00000000-0005-0000-0000-000074000000}"/>
    <cellStyle name="Currency 16 2 2 2" xfId="547" xr:uid="{32714987-3A25-4F4D-AF70-A02A116E3C16}"/>
    <cellStyle name="Currency 16 2 2 3" xfId="956" xr:uid="{5FDCB058-836E-4EA4-96EF-4F31E4E7A99C}"/>
    <cellStyle name="Currency 16 2 3" xfId="546" xr:uid="{328ADB16-17D4-4B80-B24D-118AFBBD0B8B}"/>
    <cellStyle name="Currency 16 2 4" xfId="955" xr:uid="{2D077C64-03AA-4E17-8E6F-4004554B132D}"/>
    <cellStyle name="Currency 16 3" xfId="118" xr:uid="{00000000-0005-0000-0000-000075000000}"/>
    <cellStyle name="Currency 16 3 2" xfId="548" xr:uid="{4E68419E-F749-4717-AD47-8B4095805A08}"/>
    <cellStyle name="Currency 16 3 3" xfId="957" xr:uid="{070CB2A3-AA75-450F-ABB3-A0C254F4B6B9}"/>
    <cellStyle name="Currency 16 4" xfId="545" xr:uid="{92487C72-712A-405B-B81C-C94CA9DB7E9D}"/>
    <cellStyle name="Currency 16 5" xfId="954" xr:uid="{139322B5-4532-4100-B91B-DC966126D6F0}"/>
    <cellStyle name="Currency 17" xfId="119" xr:uid="{00000000-0005-0000-0000-000076000000}"/>
    <cellStyle name="Currency 17 2" xfId="120" xr:uid="{00000000-0005-0000-0000-000077000000}"/>
    <cellStyle name="Currency 17 2 2" xfId="121" xr:uid="{00000000-0005-0000-0000-000078000000}"/>
    <cellStyle name="Currency 17 2 2 2" xfId="551" xr:uid="{65E6DD6F-ED61-42BC-9639-6E51B3E1EF70}"/>
    <cellStyle name="Currency 17 2 2 3" xfId="960" xr:uid="{9ECE8907-EBD0-4DAC-BB0B-0F877E767609}"/>
    <cellStyle name="Currency 17 2 3" xfId="550" xr:uid="{E8688166-6916-400A-82A0-A02D53604BB1}"/>
    <cellStyle name="Currency 17 2 4" xfId="959" xr:uid="{727A2BA3-838D-4385-BF21-6BF69E1C17A1}"/>
    <cellStyle name="Currency 17 3" xfId="122" xr:uid="{00000000-0005-0000-0000-000079000000}"/>
    <cellStyle name="Currency 17 3 2" xfId="552" xr:uid="{34044724-5975-45A6-89EB-3AEFA6B1C440}"/>
    <cellStyle name="Currency 17 3 3" xfId="961" xr:uid="{24041E19-1B20-49F9-8943-2E605DBF18F5}"/>
    <cellStyle name="Currency 17 4" xfId="549" xr:uid="{107368FF-1C6C-45E6-8697-FEEF368434FB}"/>
    <cellStyle name="Currency 17 5" xfId="958" xr:uid="{67558560-4394-4391-B08B-95CCC385E8A9}"/>
    <cellStyle name="Currency 18" xfId="123" xr:uid="{00000000-0005-0000-0000-00007A000000}"/>
    <cellStyle name="Currency 18 2" xfId="124" xr:uid="{00000000-0005-0000-0000-00007B000000}"/>
    <cellStyle name="Currency 18 2 2" xfId="125" xr:uid="{00000000-0005-0000-0000-00007C000000}"/>
    <cellStyle name="Currency 18 2 2 2" xfId="555" xr:uid="{966A2F1F-3CDC-4462-A19C-7C4E31275728}"/>
    <cellStyle name="Currency 18 2 2 3" xfId="964" xr:uid="{C5CA3C56-8F19-459C-8342-898B59472E76}"/>
    <cellStyle name="Currency 18 2 3" xfId="554" xr:uid="{A211AB42-CDA6-4B8B-A95B-970431678DF8}"/>
    <cellStyle name="Currency 18 2 4" xfId="963" xr:uid="{A21004BD-5B24-4A40-9233-67A7DAA0F983}"/>
    <cellStyle name="Currency 18 3" xfId="126" xr:uid="{00000000-0005-0000-0000-00007D000000}"/>
    <cellStyle name="Currency 18 3 2" xfId="556" xr:uid="{2F8B79C5-1F86-4B85-B3BF-DA54ED542318}"/>
    <cellStyle name="Currency 18 3 3" xfId="965" xr:uid="{EDDC4B8F-FAAE-4FF8-A4B5-E223961FA7A3}"/>
    <cellStyle name="Currency 18 4" xfId="553" xr:uid="{360C35CC-C53D-4D34-9461-8DBB5A4F08E5}"/>
    <cellStyle name="Currency 18 5" xfId="962" xr:uid="{943D04CA-2A9B-4A2C-B6CB-146D969F18F4}"/>
    <cellStyle name="Currency 19" xfId="127" xr:uid="{00000000-0005-0000-0000-00007E000000}"/>
    <cellStyle name="Currency 19 2" xfId="128" xr:uid="{00000000-0005-0000-0000-00007F000000}"/>
    <cellStyle name="Currency 19 2 2" xfId="129" xr:uid="{00000000-0005-0000-0000-000080000000}"/>
    <cellStyle name="Currency 19 2 2 2" xfId="559" xr:uid="{8305C7F2-368C-41FA-BBBC-F05ACE24FA7F}"/>
    <cellStyle name="Currency 19 2 2 3" xfId="968" xr:uid="{8A7C8EC7-BB70-4299-910F-FC818696C52E}"/>
    <cellStyle name="Currency 19 2 3" xfId="558" xr:uid="{9EC6FED7-276E-480A-A752-7820F6920A67}"/>
    <cellStyle name="Currency 19 2 4" xfId="967" xr:uid="{C6F8FD5B-A848-4E0D-A671-AF0699B9A7FC}"/>
    <cellStyle name="Currency 19 3" xfId="130" xr:uid="{00000000-0005-0000-0000-000081000000}"/>
    <cellStyle name="Currency 19 3 2" xfId="560" xr:uid="{6739085E-182D-42E9-A5C6-52B01A4BB711}"/>
    <cellStyle name="Currency 19 3 3" xfId="969" xr:uid="{30ED71C5-FFA8-40CE-80E4-5747667B781B}"/>
    <cellStyle name="Currency 19 4" xfId="557" xr:uid="{0F12ECFC-DCCD-43AC-8F6D-D6CA7DDE8E07}"/>
    <cellStyle name="Currency 19 5" xfId="966" xr:uid="{15DC05FF-7F29-40F7-82B8-EF684C67309B}"/>
    <cellStyle name="Currency 2" xfId="131" xr:uid="{00000000-0005-0000-0000-000082000000}"/>
    <cellStyle name="Currency 2 2" xfId="132" xr:uid="{00000000-0005-0000-0000-000083000000}"/>
    <cellStyle name="Currency 2 2 2" xfId="133" xr:uid="{00000000-0005-0000-0000-000084000000}"/>
    <cellStyle name="Currency 2 2 2 2" xfId="134" xr:uid="{00000000-0005-0000-0000-000085000000}"/>
    <cellStyle name="Currency 2 2 2 2 2" xfId="564" xr:uid="{60BBE9F7-F997-437B-BAEE-910372549BF3}"/>
    <cellStyle name="Currency 2 2 2 2 3" xfId="973" xr:uid="{D0760F7D-6B14-4673-9B73-5DF329740553}"/>
    <cellStyle name="Currency 2 2 2 3" xfId="563" xr:uid="{05CABAB3-C0CC-4D3B-9BEF-FE786BBBB0BD}"/>
    <cellStyle name="Currency 2 2 2 4" xfId="972" xr:uid="{97BE3AF4-7B2B-46C6-A3B0-FBF1395A3AD5}"/>
    <cellStyle name="Currency 2 2 3" xfId="135" xr:uid="{00000000-0005-0000-0000-000086000000}"/>
    <cellStyle name="Currency 2 2 3 2" xfId="565" xr:uid="{7E4FB33A-D99B-4F1A-8094-EA354F9ED4DD}"/>
    <cellStyle name="Currency 2 2 3 3" xfId="974" xr:uid="{64955551-243A-4A21-A06C-2A3306D69228}"/>
    <cellStyle name="Currency 2 2 4" xfId="562" xr:uid="{E721DB13-7412-4D12-BF21-1F3975AAFA76}"/>
    <cellStyle name="Currency 2 2 5" xfId="971" xr:uid="{C572B357-BDB6-4115-BCA2-FF37F3523238}"/>
    <cellStyle name="Currency 2 3" xfId="136" xr:uid="{00000000-0005-0000-0000-000087000000}"/>
    <cellStyle name="Currency 2 3 2" xfId="137" xr:uid="{00000000-0005-0000-0000-000088000000}"/>
    <cellStyle name="Currency 2 3 2 2" xfId="138" xr:uid="{00000000-0005-0000-0000-000089000000}"/>
    <cellStyle name="Currency 2 3 2 2 2" xfId="568" xr:uid="{391635F2-5684-4F99-A364-2BC144019A2B}"/>
    <cellStyle name="Currency 2 3 2 2 3" xfId="977" xr:uid="{BB865F3B-93FB-4500-9E39-6BC0EF0DAE92}"/>
    <cellStyle name="Currency 2 3 2 3" xfId="567" xr:uid="{4BEE0CA1-F1B1-4268-AB6F-F2A61CFC5B6D}"/>
    <cellStyle name="Currency 2 3 2 4" xfId="976" xr:uid="{5E06399F-248C-46D4-A624-80B41FE730FD}"/>
    <cellStyle name="Currency 2 3 3" xfId="139" xr:uid="{00000000-0005-0000-0000-00008A000000}"/>
    <cellStyle name="Currency 2 3 3 2" xfId="569" xr:uid="{D051907A-E9BF-47A7-9AAB-CE70B3EB3FCA}"/>
    <cellStyle name="Currency 2 3 3 3" xfId="978" xr:uid="{BCC76D04-4C81-4C94-A498-2F8F19591466}"/>
    <cellStyle name="Currency 2 3 4" xfId="566" xr:uid="{E7FD2BBE-4C2B-4BC5-9462-FB0952AC8E25}"/>
    <cellStyle name="Currency 2 3 5" xfId="975" xr:uid="{0C2F1540-7D12-4BD9-A58E-58081999D891}"/>
    <cellStyle name="Currency 2 4" xfId="140" xr:uid="{00000000-0005-0000-0000-00008B000000}"/>
    <cellStyle name="Currency 2 4 2" xfId="141" xr:uid="{00000000-0005-0000-0000-00008C000000}"/>
    <cellStyle name="Currency 2 4 2 2" xfId="142" xr:uid="{00000000-0005-0000-0000-00008D000000}"/>
    <cellStyle name="Currency 2 4 2 2 2" xfId="572" xr:uid="{F215ECBE-0F64-4D3F-B1FD-5111DF97E7BC}"/>
    <cellStyle name="Currency 2 4 2 2 3" xfId="981" xr:uid="{0ECF275B-AACD-4722-86C5-F8B1E17E1760}"/>
    <cellStyle name="Currency 2 4 2 3" xfId="571" xr:uid="{B550FEE0-D943-4299-86FE-B70CF9EA386D}"/>
    <cellStyle name="Currency 2 4 2 4" xfId="980" xr:uid="{39BC4C94-F3B4-43A6-A36D-19E6D391560B}"/>
    <cellStyle name="Currency 2 4 3" xfId="143" xr:uid="{00000000-0005-0000-0000-00008E000000}"/>
    <cellStyle name="Currency 2 4 3 2" xfId="573" xr:uid="{30FAB1D0-9DA4-4376-892B-7429B081D91A}"/>
    <cellStyle name="Currency 2 4 3 3" xfId="982" xr:uid="{70429812-2F97-4961-89B4-7357FCE42A13}"/>
    <cellStyle name="Currency 2 4 4" xfId="570" xr:uid="{F8DF2921-0EC1-4B23-90B7-5ED8F48480B7}"/>
    <cellStyle name="Currency 2 4 5" xfId="979" xr:uid="{882EB2E9-6575-4530-93F9-E23814696828}"/>
    <cellStyle name="Currency 2 5" xfId="144" xr:uid="{00000000-0005-0000-0000-00008F000000}"/>
    <cellStyle name="Currency 2 5 2" xfId="145" xr:uid="{00000000-0005-0000-0000-000090000000}"/>
    <cellStyle name="Currency 2 5 2 2" xfId="146" xr:uid="{00000000-0005-0000-0000-000091000000}"/>
    <cellStyle name="Currency 2 5 2 2 2" xfId="576" xr:uid="{1B97D12C-50D5-4BDC-9ECF-59EAF4392FE6}"/>
    <cellStyle name="Currency 2 5 2 2 3" xfId="985" xr:uid="{6FBB52DC-CF5F-42D2-8CFF-1A174F80AE74}"/>
    <cellStyle name="Currency 2 5 2 3" xfId="575" xr:uid="{006C3083-5E69-422A-A9FB-AF6027093AC9}"/>
    <cellStyle name="Currency 2 5 2 4" xfId="984" xr:uid="{764601EA-AACB-47F3-9164-A124549C9A68}"/>
    <cellStyle name="Currency 2 5 3" xfId="147" xr:uid="{00000000-0005-0000-0000-000092000000}"/>
    <cellStyle name="Currency 2 5 3 2" xfId="577" xr:uid="{57B31F3F-81D2-4CC6-86DF-B12E1993D377}"/>
    <cellStyle name="Currency 2 5 3 3" xfId="986" xr:uid="{DF2115B0-8DB4-473D-A9B6-7BC7A3512A9B}"/>
    <cellStyle name="Currency 2 5 4" xfId="574" xr:uid="{CC7F523A-A5DB-45AD-9A11-74EDD07E3912}"/>
    <cellStyle name="Currency 2 5 5" xfId="983" xr:uid="{045E0219-DAE5-4D16-A9F2-9ACA28D8E2E6}"/>
    <cellStyle name="Currency 2 6" xfId="148" xr:uid="{00000000-0005-0000-0000-000093000000}"/>
    <cellStyle name="Currency 2 6 2" xfId="149" xr:uid="{00000000-0005-0000-0000-000094000000}"/>
    <cellStyle name="Currency 2 6 2 2" xfId="579" xr:uid="{552CB6B0-7AA8-49A2-9C12-9D36384F7FAC}"/>
    <cellStyle name="Currency 2 6 2 3" xfId="988" xr:uid="{B7CA83A3-B1EB-45CD-B6FD-681EA373AE5C}"/>
    <cellStyle name="Currency 2 6 3" xfId="578" xr:uid="{A285C9DF-C34F-4C1A-A0AA-FBD454F82384}"/>
    <cellStyle name="Currency 2 6 4" xfId="987" xr:uid="{464BAC6B-1826-4048-B2FE-AD6468E91C95}"/>
    <cellStyle name="Currency 2 7" xfId="150" xr:uid="{00000000-0005-0000-0000-000095000000}"/>
    <cellStyle name="Currency 2 7 2" xfId="580" xr:uid="{81CB170A-EC08-4A56-94BF-D5C014717406}"/>
    <cellStyle name="Currency 2 7 3" xfId="989" xr:uid="{B2584F3F-0759-41CC-9474-877D88E39570}"/>
    <cellStyle name="Currency 2 8" xfId="561" xr:uid="{9B641B6E-F73A-45E2-8B72-985CDDCD8EB7}"/>
    <cellStyle name="Currency 2 9" xfId="970" xr:uid="{E307D4DF-D1CD-418A-8449-394EB3F2377E}"/>
    <cellStyle name="Currency 20" xfId="151" xr:uid="{00000000-0005-0000-0000-000096000000}"/>
    <cellStyle name="Currency 20 2" xfId="152" xr:uid="{00000000-0005-0000-0000-000097000000}"/>
    <cellStyle name="Currency 20 2 2" xfId="153" xr:uid="{00000000-0005-0000-0000-000098000000}"/>
    <cellStyle name="Currency 20 2 2 2" xfId="583" xr:uid="{6FE2C573-F73A-4082-9F84-D9DD67FE7636}"/>
    <cellStyle name="Currency 20 2 2 3" xfId="992" xr:uid="{9C3293E5-F253-4193-B3DA-C69FDB14526B}"/>
    <cellStyle name="Currency 20 2 3" xfId="582" xr:uid="{1F9EE1CA-EE8A-492C-80AE-4AA5FA6018A9}"/>
    <cellStyle name="Currency 20 2 4" xfId="991" xr:uid="{5645461C-B2CC-4753-A79F-A3D572689827}"/>
    <cellStyle name="Currency 20 3" xfId="154" xr:uid="{00000000-0005-0000-0000-000099000000}"/>
    <cellStyle name="Currency 20 3 2" xfId="584" xr:uid="{6BDCE651-AAB8-4E06-B126-9CE5B1665D41}"/>
    <cellStyle name="Currency 20 3 3" xfId="993" xr:uid="{AA72E1BD-DBB4-4EEE-A8C4-BE65DD1A40A6}"/>
    <cellStyle name="Currency 20 4" xfId="581" xr:uid="{D9F99821-1D36-4918-9B03-2FA1311BBD0D}"/>
    <cellStyle name="Currency 20 5" xfId="990" xr:uid="{82AE15A5-48E0-42C1-9C0C-04190D4596C2}"/>
    <cellStyle name="Currency 21" xfId="155" xr:uid="{00000000-0005-0000-0000-00009A000000}"/>
    <cellStyle name="Currency 21 2" xfId="156" xr:uid="{00000000-0005-0000-0000-00009B000000}"/>
    <cellStyle name="Currency 21 2 2" xfId="157" xr:uid="{00000000-0005-0000-0000-00009C000000}"/>
    <cellStyle name="Currency 21 2 2 2" xfId="587" xr:uid="{27E33CAF-7C26-4308-8EF9-CE75B134CA4B}"/>
    <cellStyle name="Currency 21 2 2 3" xfId="996" xr:uid="{09F32694-E48C-4948-B08E-17AF0C38F451}"/>
    <cellStyle name="Currency 21 2 3" xfId="586" xr:uid="{465DDD95-C3DD-4B2F-8351-92F9D2EDEC9B}"/>
    <cellStyle name="Currency 21 2 4" xfId="995" xr:uid="{DCBC69E6-0CB0-4A83-9139-F16EDA70ED51}"/>
    <cellStyle name="Currency 21 3" xfId="158" xr:uid="{00000000-0005-0000-0000-00009D000000}"/>
    <cellStyle name="Currency 21 3 2" xfId="588" xr:uid="{13940D0E-9651-4CB2-B853-6E2CB69562DC}"/>
    <cellStyle name="Currency 21 3 3" xfId="997" xr:uid="{D47287C2-2968-4BE2-8F1E-588141B411C7}"/>
    <cellStyle name="Currency 21 4" xfId="585" xr:uid="{0836BA33-5543-4786-9750-11192DD36F95}"/>
    <cellStyle name="Currency 21 5" xfId="994" xr:uid="{1D653CCD-528D-4FD3-A6D7-9A14C7EC8217}"/>
    <cellStyle name="Currency 22" xfId="159" xr:uid="{00000000-0005-0000-0000-00009E000000}"/>
    <cellStyle name="Currency 22 2" xfId="160" xr:uid="{00000000-0005-0000-0000-00009F000000}"/>
    <cellStyle name="Currency 22 2 2" xfId="161" xr:uid="{00000000-0005-0000-0000-0000A0000000}"/>
    <cellStyle name="Currency 22 2 2 2" xfId="591" xr:uid="{9FFD8F9F-FDA5-47FC-ABBC-3C17C48D4F58}"/>
    <cellStyle name="Currency 22 2 2 3" xfId="1000" xr:uid="{652B8B07-8803-4BA7-8803-8B64367DBE57}"/>
    <cellStyle name="Currency 22 2 3" xfId="590" xr:uid="{68A51DEE-8368-4101-8173-6F92472ABDB3}"/>
    <cellStyle name="Currency 22 2 4" xfId="999" xr:uid="{ADBDF7E7-DFFB-48C7-8648-F1CA3CBC178B}"/>
    <cellStyle name="Currency 22 3" xfId="162" xr:uid="{00000000-0005-0000-0000-0000A1000000}"/>
    <cellStyle name="Currency 22 3 2" xfId="592" xr:uid="{81CF7C43-CDD7-4D4B-8845-25BB715B9705}"/>
    <cellStyle name="Currency 22 3 3" xfId="1001" xr:uid="{2C1AA3FE-A358-4262-A074-E8AAD99E7A4D}"/>
    <cellStyle name="Currency 22 4" xfId="589" xr:uid="{E0A876F7-2500-40FE-A802-DBC023A4D8B9}"/>
    <cellStyle name="Currency 22 5" xfId="998" xr:uid="{2C66362B-40B8-450F-BF32-B5D292BF121F}"/>
    <cellStyle name="Currency 23" xfId="163" xr:uid="{00000000-0005-0000-0000-0000A2000000}"/>
    <cellStyle name="Currency 23 2" xfId="164" xr:uid="{00000000-0005-0000-0000-0000A3000000}"/>
    <cellStyle name="Currency 23 2 2" xfId="165" xr:uid="{00000000-0005-0000-0000-0000A4000000}"/>
    <cellStyle name="Currency 23 2 2 2" xfId="595" xr:uid="{2BCE8111-0AB0-4371-AEB2-30ED71420688}"/>
    <cellStyle name="Currency 23 2 2 3" xfId="1004" xr:uid="{119BD9AB-E5AB-4C02-A9A6-765F94CF7620}"/>
    <cellStyle name="Currency 23 2 3" xfId="594" xr:uid="{0C36743B-0DC7-426A-A6CC-A1E1630F8167}"/>
    <cellStyle name="Currency 23 2 4" xfId="1003" xr:uid="{3AB9AC16-8099-4CAA-90BC-A691E7984CA6}"/>
    <cellStyle name="Currency 23 3" xfId="166" xr:uid="{00000000-0005-0000-0000-0000A5000000}"/>
    <cellStyle name="Currency 23 3 2" xfId="596" xr:uid="{A41DB93C-6063-4ADF-8C19-340D00C0AB64}"/>
    <cellStyle name="Currency 23 3 3" xfId="1005" xr:uid="{2DAABB16-F84F-4690-9D1F-A55C7B3FC699}"/>
    <cellStyle name="Currency 23 4" xfId="593" xr:uid="{F3E73CAC-2939-4786-AB86-523200797541}"/>
    <cellStyle name="Currency 23 5" xfId="1002" xr:uid="{59FC68BB-A106-483C-94C2-F98EFCB92830}"/>
    <cellStyle name="Currency 24" xfId="167" xr:uid="{00000000-0005-0000-0000-0000A6000000}"/>
    <cellStyle name="Currency 24 2" xfId="168" xr:uid="{00000000-0005-0000-0000-0000A7000000}"/>
    <cellStyle name="Currency 24 2 2" xfId="169" xr:uid="{00000000-0005-0000-0000-0000A8000000}"/>
    <cellStyle name="Currency 24 2 2 2" xfId="599" xr:uid="{5AB750CD-D1FB-46D1-A930-A9473F8C4DA0}"/>
    <cellStyle name="Currency 24 2 2 3" xfId="1008" xr:uid="{DC4DAB48-3366-402E-9753-1EA403D1B5C8}"/>
    <cellStyle name="Currency 24 2 3" xfId="598" xr:uid="{C71D51A7-E563-4689-B5E2-B028F299A762}"/>
    <cellStyle name="Currency 24 2 4" xfId="1007" xr:uid="{967E1472-7821-4920-A996-9B7041A329F7}"/>
    <cellStyle name="Currency 24 3" xfId="170" xr:uid="{00000000-0005-0000-0000-0000A9000000}"/>
    <cellStyle name="Currency 24 3 2" xfId="600" xr:uid="{C12BBD65-5833-4C1D-9B4A-3FF977EAF96B}"/>
    <cellStyle name="Currency 24 3 3" xfId="1009" xr:uid="{C07E4661-F502-4D24-8E62-8A3CED1ED1E5}"/>
    <cellStyle name="Currency 24 4" xfId="597" xr:uid="{C928A5A4-5FC9-4CEB-B4DA-4C2F91F98D70}"/>
    <cellStyle name="Currency 24 5" xfId="1006" xr:uid="{4B939C65-3F5E-4ADE-B003-4E53E91094CC}"/>
    <cellStyle name="Currency 25" xfId="171" xr:uid="{00000000-0005-0000-0000-0000AA000000}"/>
    <cellStyle name="Currency 25 2" xfId="172" xr:uid="{00000000-0005-0000-0000-0000AB000000}"/>
    <cellStyle name="Currency 25 2 2" xfId="173" xr:uid="{00000000-0005-0000-0000-0000AC000000}"/>
    <cellStyle name="Currency 25 2 2 2" xfId="603" xr:uid="{285336EA-59F4-488B-AF01-4168D73A8E82}"/>
    <cellStyle name="Currency 25 2 2 3" xfId="1012" xr:uid="{F85E371A-7B32-493D-9034-BE317A75CBD2}"/>
    <cellStyle name="Currency 25 2 3" xfId="602" xr:uid="{470D4F79-64F6-404F-8102-A25B9A0718F9}"/>
    <cellStyle name="Currency 25 2 4" xfId="1011" xr:uid="{78221FFB-A4D8-49E6-ACA0-3156A88586F9}"/>
    <cellStyle name="Currency 25 3" xfId="174" xr:uid="{00000000-0005-0000-0000-0000AD000000}"/>
    <cellStyle name="Currency 25 3 2" xfId="604" xr:uid="{E8F1A4AC-EE66-4076-BE3A-30060588D67B}"/>
    <cellStyle name="Currency 25 3 3" xfId="1013" xr:uid="{58AB7400-A370-43D0-B775-C87F668A6F9B}"/>
    <cellStyle name="Currency 25 4" xfId="601" xr:uid="{A4678A70-12A5-44D6-9B8E-F3C5F3E36237}"/>
    <cellStyle name="Currency 25 5" xfId="1010" xr:uid="{A200A5DD-4EFE-4188-8409-CD0252A6F5B1}"/>
    <cellStyle name="Currency 26" xfId="175" xr:uid="{00000000-0005-0000-0000-0000AE000000}"/>
    <cellStyle name="Currency 26 2" xfId="176" xr:uid="{00000000-0005-0000-0000-0000AF000000}"/>
    <cellStyle name="Currency 26 2 2" xfId="177" xr:uid="{00000000-0005-0000-0000-0000B0000000}"/>
    <cellStyle name="Currency 26 2 2 2" xfId="607" xr:uid="{C5594410-EE53-482A-9B1F-8BA4948D14FA}"/>
    <cellStyle name="Currency 26 2 2 3" xfId="1016" xr:uid="{344C9457-3B99-43EB-BBC3-633077ACF48F}"/>
    <cellStyle name="Currency 26 2 3" xfId="606" xr:uid="{7D099321-D314-46FC-B450-A0A0D42FE898}"/>
    <cellStyle name="Currency 26 2 4" xfId="1015" xr:uid="{C8BA51DE-F081-4DF8-B033-D0EDBD56D0EE}"/>
    <cellStyle name="Currency 26 3" xfId="178" xr:uid="{00000000-0005-0000-0000-0000B1000000}"/>
    <cellStyle name="Currency 26 3 2" xfId="608" xr:uid="{B70E94D0-B0F2-4319-B72C-B12136951D8F}"/>
    <cellStyle name="Currency 26 3 3" xfId="1017" xr:uid="{433D94D4-E287-4C85-9ACF-D5AF71D767C7}"/>
    <cellStyle name="Currency 26 4" xfId="605" xr:uid="{2B42BA17-4B16-4F2E-B67E-5BC82ABF2594}"/>
    <cellStyle name="Currency 26 5" xfId="1014" xr:uid="{AD852ABC-CFCA-4A20-9035-D488B519C7C5}"/>
    <cellStyle name="Currency 27" xfId="179" xr:uid="{00000000-0005-0000-0000-0000B2000000}"/>
    <cellStyle name="Currency 27 2" xfId="180" xr:uid="{00000000-0005-0000-0000-0000B3000000}"/>
    <cellStyle name="Currency 27 2 2" xfId="181" xr:uid="{00000000-0005-0000-0000-0000B4000000}"/>
    <cellStyle name="Currency 27 2 2 2" xfId="611" xr:uid="{5292DDEA-E25C-4CCD-958C-0D2E8FA89285}"/>
    <cellStyle name="Currency 27 2 2 3" xfId="1020" xr:uid="{FE70503E-2244-42C3-8C3F-5F7291B78B08}"/>
    <cellStyle name="Currency 27 2 3" xfId="610" xr:uid="{1F832ED1-0311-4D0D-9C3B-A83DEE90341A}"/>
    <cellStyle name="Currency 27 2 4" xfId="1019" xr:uid="{F5992142-0C6E-4C52-BEE8-C866502E4D6C}"/>
    <cellStyle name="Currency 27 3" xfId="182" xr:uid="{00000000-0005-0000-0000-0000B5000000}"/>
    <cellStyle name="Currency 27 3 2" xfId="612" xr:uid="{CA978A38-C540-4386-8E3D-FA5CF3D67FEC}"/>
    <cellStyle name="Currency 27 3 3" xfId="1021" xr:uid="{6F2A5584-813E-4BBD-B01F-D5CC0DCF2C7C}"/>
    <cellStyle name="Currency 27 4" xfId="609" xr:uid="{ABFDEB9C-C535-4945-9FF8-A9DDD10F30CB}"/>
    <cellStyle name="Currency 27 5" xfId="1018" xr:uid="{12DB3CBB-5AC0-408C-A674-EF785B05FB75}"/>
    <cellStyle name="Currency 28" xfId="183" xr:uid="{00000000-0005-0000-0000-0000B6000000}"/>
    <cellStyle name="Currency 28 2" xfId="184" xr:uid="{00000000-0005-0000-0000-0000B7000000}"/>
    <cellStyle name="Currency 28 2 2" xfId="185" xr:uid="{00000000-0005-0000-0000-0000B8000000}"/>
    <cellStyle name="Currency 28 2 2 2" xfId="615" xr:uid="{92920D6B-77A8-470E-8488-D7CE137C24AD}"/>
    <cellStyle name="Currency 28 2 2 3" xfId="1024" xr:uid="{0D020116-B124-4764-9B08-29FB9A70881D}"/>
    <cellStyle name="Currency 28 2 3" xfId="614" xr:uid="{64578810-795E-4B36-96A5-1718AEE14260}"/>
    <cellStyle name="Currency 28 2 4" xfId="1023" xr:uid="{48938AB9-E5D1-42B4-B018-43BD7F69D83F}"/>
    <cellStyle name="Currency 28 3" xfId="186" xr:uid="{00000000-0005-0000-0000-0000B9000000}"/>
    <cellStyle name="Currency 28 3 2" xfId="616" xr:uid="{86DA3D1D-4DE3-4D1F-93AB-62FA534A1550}"/>
    <cellStyle name="Currency 28 3 3" xfId="1025" xr:uid="{C51F5CCF-12F8-4BAA-9835-CE7774D2C81F}"/>
    <cellStyle name="Currency 28 4" xfId="613" xr:uid="{2B3FD0A3-2459-4941-8FAA-001639B00B46}"/>
    <cellStyle name="Currency 28 5" xfId="1022" xr:uid="{72872936-3DFE-4285-8215-9054E4B43165}"/>
    <cellStyle name="Currency 29" xfId="187" xr:uid="{00000000-0005-0000-0000-0000BA000000}"/>
    <cellStyle name="Currency 29 2" xfId="188" xr:uid="{00000000-0005-0000-0000-0000BB000000}"/>
    <cellStyle name="Currency 29 2 2" xfId="189" xr:uid="{00000000-0005-0000-0000-0000BC000000}"/>
    <cellStyle name="Currency 29 2 2 2" xfId="619" xr:uid="{6571597C-95C3-4EE0-8588-3DD730C17815}"/>
    <cellStyle name="Currency 29 2 2 3" xfId="1028" xr:uid="{CA431A57-EB3C-493E-9916-60216A075C59}"/>
    <cellStyle name="Currency 29 2 3" xfId="618" xr:uid="{983238F9-1321-4A54-9399-B156B1AB72A2}"/>
    <cellStyle name="Currency 29 2 4" xfId="1027" xr:uid="{732DC2F3-35C5-4BA3-B591-419A6C7C600E}"/>
    <cellStyle name="Currency 29 3" xfId="190" xr:uid="{00000000-0005-0000-0000-0000BD000000}"/>
    <cellStyle name="Currency 29 3 2" xfId="620" xr:uid="{9C6F3B0B-0600-49A8-821D-0B1ECA67D337}"/>
    <cellStyle name="Currency 29 3 3" xfId="1029" xr:uid="{98995E84-6395-4454-A056-45F5F3F3967E}"/>
    <cellStyle name="Currency 29 4" xfId="617" xr:uid="{811917C3-5F41-4DF2-B2D1-B081DD9D47A4}"/>
    <cellStyle name="Currency 29 5" xfId="1026" xr:uid="{5CB60150-7205-4D5D-BD19-7B56BD3FD094}"/>
    <cellStyle name="Currency 3" xfId="191" xr:uid="{00000000-0005-0000-0000-0000BE000000}"/>
    <cellStyle name="Currency 3 2" xfId="192" xr:uid="{00000000-0005-0000-0000-0000BF000000}"/>
    <cellStyle name="Currency 3 2 2" xfId="193" xr:uid="{00000000-0005-0000-0000-0000C0000000}"/>
    <cellStyle name="Currency 3 2 2 2" xfId="194" xr:uid="{00000000-0005-0000-0000-0000C1000000}"/>
    <cellStyle name="Currency 3 2 2 2 2" xfId="624" xr:uid="{30276627-B20B-48A2-B581-4ECF8762B858}"/>
    <cellStyle name="Currency 3 2 2 2 3" xfId="1033" xr:uid="{EDC571EA-DDC4-4FA1-96AC-EB462EAA80E3}"/>
    <cellStyle name="Currency 3 2 2 3" xfId="623" xr:uid="{30595420-0BC9-45CF-A20C-070AAF1A9F93}"/>
    <cellStyle name="Currency 3 2 2 4" xfId="1032" xr:uid="{1C275482-DFC8-40E0-A6E0-2AA33DC3AA6E}"/>
    <cellStyle name="Currency 3 2 3" xfId="195" xr:uid="{00000000-0005-0000-0000-0000C2000000}"/>
    <cellStyle name="Currency 3 2 3 2" xfId="625" xr:uid="{061F07CF-84B1-47B2-9741-CF988BF3101A}"/>
    <cellStyle name="Currency 3 2 3 3" xfId="1034" xr:uid="{3A6D6F36-5127-4C53-A63C-0A469495E551}"/>
    <cellStyle name="Currency 3 2 4" xfId="622" xr:uid="{9E4FFC43-8CD7-4271-B69E-A7070106D626}"/>
    <cellStyle name="Currency 3 2 5" xfId="1031" xr:uid="{B38243CD-83D8-42FC-B1EE-23DF271CEFD2}"/>
    <cellStyle name="Currency 3 3" xfId="196" xr:uid="{00000000-0005-0000-0000-0000C3000000}"/>
    <cellStyle name="Currency 3 3 2" xfId="197" xr:uid="{00000000-0005-0000-0000-0000C4000000}"/>
    <cellStyle name="Currency 3 3 2 2" xfId="198" xr:uid="{00000000-0005-0000-0000-0000C5000000}"/>
    <cellStyle name="Currency 3 3 2 2 2" xfId="628" xr:uid="{63FD17BA-4EB3-45CD-9C21-00341B2E3B83}"/>
    <cellStyle name="Currency 3 3 2 2 3" xfId="1037" xr:uid="{CEBFFC79-F57C-4DFA-91EB-4136109F6B99}"/>
    <cellStyle name="Currency 3 3 2 3" xfId="627" xr:uid="{6C3AFCB8-E6FB-49E0-83F8-6C1F46490B9E}"/>
    <cellStyle name="Currency 3 3 2 4" xfId="1036" xr:uid="{CA20C80F-E6C7-448A-91D5-10E3D7E78C3B}"/>
    <cellStyle name="Currency 3 3 3" xfId="199" xr:uid="{00000000-0005-0000-0000-0000C6000000}"/>
    <cellStyle name="Currency 3 3 3 2" xfId="629" xr:uid="{34A50C28-BE2F-45E2-9371-E623AAF1F095}"/>
    <cellStyle name="Currency 3 3 3 3" xfId="1038" xr:uid="{4458987D-1039-4D04-B88D-480191FB5BCD}"/>
    <cellStyle name="Currency 3 3 4" xfId="626" xr:uid="{FDF4D6CC-C3BC-4BE5-9457-B3B3DAFB16AE}"/>
    <cellStyle name="Currency 3 3 5" xfId="1035" xr:uid="{78661A6B-D5CF-4EB0-98E5-E4EB44AF3217}"/>
    <cellStyle name="Currency 3 4" xfId="200" xr:uid="{00000000-0005-0000-0000-0000C7000000}"/>
    <cellStyle name="Currency 3 4 2" xfId="201" xr:uid="{00000000-0005-0000-0000-0000C8000000}"/>
    <cellStyle name="Currency 3 4 2 2" xfId="202" xr:uid="{00000000-0005-0000-0000-0000C9000000}"/>
    <cellStyle name="Currency 3 4 2 2 2" xfId="632" xr:uid="{72FF6D96-5EE8-4D66-8733-8B289C954D37}"/>
    <cellStyle name="Currency 3 4 2 2 3" xfId="1041" xr:uid="{CEF16800-AB94-4346-B9E6-055CC21BA12E}"/>
    <cellStyle name="Currency 3 4 2 3" xfId="631" xr:uid="{CB8DF39F-7AC4-4ACF-96EE-FDEE2B41B1DC}"/>
    <cellStyle name="Currency 3 4 2 4" xfId="1040" xr:uid="{9E81FDDE-6476-4487-8A0A-4E0FEDD4AC74}"/>
    <cellStyle name="Currency 3 4 3" xfId="203" xr:uid="{00000000-0005-0000-0000-0000CA000000}"/>
    <cellStyle name="Currency 3 4 3 2" xfId="633" xr:uid="{A6DB99BE-761C-4507-9BAC-E1C8440811C9}"/>
    <cellStyle name="Currency 3 4 3 3" xfId="1042" xr:uid="{B68B8323-69AB-4EB0-BAE1-6E1FFA2FA1A9}"/>
    <cellStyle name="Currency 3 4 4" xfId="630" xr:uid="{DD2961CD-8742-40C6-8A73-51F28D7B6FCF}"/>
    <cellStyle name="Currency 3 4 5" xfId="1039" xr:uid="{EDF5E91E-B707-47B0-8CC7-6E0FD5118FD3}"/>
    <cellStyle name="Currency 3 5" xfId="204" xr:uid="{00000000-0005-0000-0000-0000CB000000}"/>
    <cellStyle name="Currency 3 5 2" xfId="205" xr:uid="{00000000-0005-0000-0000-0000CC000000}"/>
    <cellStyle name="Currency 3 5 2 2" xfId="206" xr:uid="{00000000-0005-0000-0000-0000CD000000}"/>
    <cellStyle name="Currency 3 5 2 2 2" xfId="636" xr:uid="{3A2FAA13-8AA9-4235-9840-383B3E8FDB0D}"/>
    <cellStyle name="Currency 3 5 2 2 3" xfId="1045" xr:uid="{8A67BF15-7DCF-45A7-A151-1EAE74CEBAA6}"/>
    <cellStyle name="Currency 3 5 2 3" xfId="635" xr:uid="{769745CC-E4B8-4B75-B76D-C8DE2C8871BC}"/>
    <cellStyle name="Currency 3 5 2 4" xfId="1044" xr:uid="{F21D6688-0BC6-4530-A76B-43672BF5531D}"/>
    <cellStyle name="Currency 3 5 3" xfId="207" xr:uid="{00000000-0005-0000-0000-0000CE000000}"/>
    <cellStyle name="Currency 3 5 3 2" xfId="637" xr:uid="{5EB7D147-052B-49FE-87A7-387E47C502D5}"/>
    <cellStyle name="Currency 3 5 3 3" xfId="1046" xr:uid="{C093EBB7-D524-4F8B-8878-CE8E810177D7}"/>
    <cellStyle name="Currency 3 5 4" xfId="634" xr:uid="{B2AEA12C-5911-400F-907E-2FA9A3687703}"/>
    <cellStyle name="Currency 3 5 5" xfId="1043" xr:uid="{6E7E704C-0891-40D0-8948-699B5A1CD6E1}"/>
    <cellStyle name="Currency 3 6" xfId="208" xr:uid="{00000000-0005-0000-0000-0000CF000000}"/>
    <cellStyle name="Currency 3 6 2" xfId="209" xr:uid="{00000000-0005-0000-0000-0000D0000000}"/>
    <cellStyle name="Currency 3 6 2 2" xfId="639" xr:uid="{EECFE44B-BB83-41A1-864A-5D76FCB605BC}"/>
    <cellStyle name="Currency 3 6 2 3" xfId="1048" xr:uid="{1BE10A00-6C67-484B-B95C-682358442595}"/>
    <cellStyle name="Currency 3 6 3" xfId="638" xr:uid="{D089C7A7-3A63-4943-BE86-431A8002FB6C}"/>
    <cellStyle name="Currency 3 6 4" xfId="1047" xr:uid="{34F701C9-FF27-448D-B1C6-80F8A5DDF275}"/>
    <cellStyle name="Currency 3 7" xfId="210" xr:uid="{00000000-0005-0000-0000-0000D1000000}"/>
    <cellStyle name="Currency 3 7 2" xfId="640" xr:uid="{4638DD2B-C8BB-4075-AFDB-2E804403EF03}"/>
    <cellStyle name="Currency 3 7 3" xfId="1049" xr:uid="{6B5B2E21-8BC2-406D-92F6-89DD5622420E}"/>
    <cellStyle name="Currency 3 8" xfId="621" xr:uid="{1D18FE72-0A12-411C-B7B5-882209047108}"/>
    <cellStyle name="Currency 3 9" xfId="1030" xr:uid="{721AC085-5642-4F32-AEB6-9718325CE0CC}"/>
    <cellStyle name="Currency 30" xfId="211" xr:uid="{00000000-0005-0000-0000-0000D2000000}"/>
    <cellStyle name="Currency 30 2" xfId="212" xr:uid="{00000000-0005-0000-0000-0000D3000000}"/>
    <cellStyle name="Currency 30 2 2" xfId="642" xr:uid="{043F097B-83B8-4E6F-8CD1-EB9E8AAF6089}"/>
    <cellStyle name="Currency 30 2 3" xfId="1051" xr:uid="{AED889C8-BAC5-4EE7-AA80-4B8707FED739}"/>
    <cellStyle name="Currency 30 3" xfId="641" xr:uid="{4239BE4B-B772-4EE6-8D3E-DA9A26B37C87}"/>
    <cellStyle name="Currency 30 4" xfId="1050" xr:uid="{C7F74F60-94F8-42B4-B2D7-ADC2E56B1215}"/>
    <cellStyle name="Currency 31" xfId="213" xr:uid="{00000000-0005-0000-0000-0000D4000000}"/>
    <cellStyle name="Currency 31 2" xfId="214" xr:uid="{00000000-0005-0000-0000-0000D5000000}"/>
    <cellStyle name="Currency 31 2 2" xfId="215" xr:uid="{00000000-0005-0000-0000-0000D6000000}"/>
    <cellStyle name="Currency 31 2 2 2" xfId="645" xr:uid="{64172426-7305-4EF0-945C-1FB11CB664EA}"/>
    <cellStyle name="Currency 31 2 2 3" xfId="1054" xr:uid="{F4AA8F49-8C12-4BA3-ADAF-1ABED49780B5}"/>
    <cellStyle name="Currency 31 2 3" xfId="644" xr:uid="{0B7BE9AD-BFB9-4470-B0F3-9CE5B048BCFC}"/>
    <cellStyle name="Currency 31 2 4" xfId="1053" xr:uid="{C563C5A2-8350-43C0-B9DD-9EB6587B349F}"/>
    <cellStyle name="Currency 31 3" xfId="216" xr:uid="{00000000-0005-0000-0000-0000D7000000}"/>
    <cellStyle name="Currency 31 3 2" xfId="646" xr:uid="{A2871C08-3419-4CC9-AA1C-4A9ACF75E2BB}"/>
    <cellStyle name="Currency 31 3 3" xfId="1055" xr:uid="{4F6C667A-F9C7-4E3A-A8EB-C0FC61D3F961}"/>
    <cellStyle name="Currency 31 4" xfId="643" xr:uid="{6D4CFA13-DDBE-4FC2-B3DD-FEC52D466331}"/>
    <cellStyle name="Currency 31 5" xfId="1052" xr:uid="{B7490C03-7EC8-402A-B4B4-50A910D5C6F1}"/>
    <cellStyle name="Currency 32" xfId="217" xr:uid="{00000000-0005-0000-0000-0000D8000000}"/>
    <cellStyle name="Currency 32 2" xfId="218" xr:uid="{00000000-0005-0000-0000-0000D9000000}"/>
    <cellStyle name="Currency 32 2 2" xfId="219" xr:uid="{00000000-0005-0000-0000-0000DA000000}"/>
    <cellStyle name="Currency 32 2 2 2" xfId="649" xr:uid="{6185553C-1F25-420F-A751-45535ACAD748}"/>
    <cellStyle name="Currency 32 2 2 3" xfId="1058" xr:uid="{A4F2B59C-3348-489F-B40D-54B259BE51EE}"/>
    <cellStyle name="Currency 32 2 3" xfId="648" xr:uid="{7CA5B343-E657-4459-B7CB-77BD65970135}"/>
    <cellStyle name="Currency 32 2 4" xfId="1057" xr:uid="{8B6ADF74-70C8-414A-A1AE-0214C23E8EBD}"/>
    <cellStyle name="Currency 32 3" xfId="220" xr:uid="{00000000-0005-0000-0000-0000DB000000}"/>
    <cellStyle name="Currency 32 3 2" xfId="650" xr:uid="{C68D74A6-9F4E-44A8-BB91-96DA5E622859}"/>
    <cellStyle name="Currency 32 3 3" xfId="1059" xr:uid="{662254C2-CDCA-4183-9E26-EC8788C202B3}"/>
    <cellStyle name="Currency 32 4" xfId="647" xr:uid="{68153291-7CA4-4D26-89D5-65E4CD367A2B}"/>
    <cellStyle name="Currency 32 5" xfId="1056" xr:uid="{30192EAE-EDC4-4DC9-AE24-B0ED688D54C7}"/>
    <cellStyle name="Currency 33" xfId="221" xr:uid="{00000000-0005-0000-0000-0000DC000000}"/>
    <cellStyle name="Currency 33 2" xfId="222" xr:uid="{00000000-0005-0000-0000-0000DD000000}"/>
    <cellStyle name="Currency 33 2 2" xfId="223" xr:uid="{00000000-0005-0000-0000-0000DE000000}"/>
    <cellStyle name="Currency 33 2 2 2" xfId="653" xr:uid="{34CBA25E-E8AE-45D4-A8D6-E0AA7F1BD019}"/>
    <cellStyle name="Currency 33 2 2 3" xfId="1062" xr:uid="{8DA9D242-7630-45DF-A867-260D94F3204E}"/>
    <cellStyle name="Currency 33 2 3" xfId="652" xr:uid="{B6167F32-818D-49D5-9EE0-F00DDBF32429}"/>
    <cellStyle name="Currency 33 2 4" xfId="1061" xr:uid="{7CBB3B6E-7C23-4CB7-888D-EB9CD4E4B31D}"/>
    <cellStyle name="Currency 33 3" xfId="224" xr:uid="{00000000-0005-0000-0000-0000DF000000}"/>
    <cellStyle name="Currency 33 3 2" xfId="654" xr:uid="{E564E6EC-8C42-4E61-9293-3FA0D8F394F6}"/>
    <cellStyle name="Currency 33 3 3" xfId="1063" xr:uid="{3DA1624C-8013-4C7A-A784-E586B4135D22}"/>
    <cellStyle name="Currency 33 4" xfId="651" xr:uid="{E9D83057-13DF-4F59-A430-608BB8B90BE3}"/>
    <cellStyle name="Currency 33 5" xfId="1060" xr:uid="{8F848A43-F774-4F1A-801B-E4DC9771EF00}"/>
    <cellStyle name="Currency 34" xfId="225" xr:uid="{00000000-0005-0000-0000-0000E0000000}"/>
    <cellStyle name="Currency 34 2" xfId="226" xr:uid="{00000000-0005-0000-0000-0000E1000000}"/>
    <cellStyle name="Currency 34 2 2" xfId="227" xr:uid="{00000000-0005-0000-0000-0000E2000000}"/>
    <cellStyle name="Currency 34 2 2 2" xfId="657" xr:uid="{A4FC6AA2-9516-4100-BB72-76544655D41B}"/>
    <cellStyle name="Currency 34 2 2 3" xfId="1066" xr:uid="{B6E2A6F8-4E63-423A-B3F3-8B4A423E85C8}"/>
    <cellStyle name="Currency 34 2 3" xfId="656" xr:uid="{D2028336-DFBE-41DF-83E8-3CA5397EB87D}"/>
    <cellStyle name="Currency 34 2 4" xfId="1065" xr:uid="{E9209650-61A4-4920-9FA5-8F2D939369A3}"/>
    <cellStyle name="Currency 34 3" xfId="228" xr:uid="{00000000-0005-0000-0000-0000E3000000}"/>
    <cellStyle name="Currency 34 3 2" xfId="658" xr:uid="{30C552AD-D829-48E8-AEF2-9A33C367D7C8}"/>
    <cellStyle name="Currency 34 3 3" xfId="1067" xr:uid="{610D4A57-02A8-45AA-8089-C93EF65F9070}"/>
    <cellStyle name="Currency 34 4" xfId="655" xr:uid="{629EED00-080C-4F62-8E75-ACB84D576AE9}"/>
    <cellStyle name="Currency 34 5" xfId="1064" xr:uid="{88C935A6-9397-4928-9CAE-99BD365CD6DE}"/>
    <cellStyle name="Currency 35" xfId="229" xr:uid="{00000000-0005-0000-0000-0000E4000000}"/>
    <cellStyle name="Currency 35 2" xfId="230" xr:uid="{00000000-0005-0000-0000-0000E5000000}"/>
    <cellStyle name="Currency 35 2 2" xfId="231" xr:uid="{00000000-0005-0000-0000-0000E6000000}"/>
    <cellStyle name="Currency 35 2 2 2" xfId="661" xr:uid="{8253FDB0-4588-481B-8771-E7C690DAAAFF}"/>
    <cellStyle name="Currency 35 2 2 3" xfId="1070" xr:uid="{36A08487-638B-4C3C-8982-0F55DA921574}"/>
    <cellStyle name="Currency 35 2 3" xfId="660" xr:uid="{E0F70430-553F-44AD-B157-9EA5F776BCCD}"/>
    <cellStyle name="Currency 35 2 4" xfId="1069" xr:uid="{A59E9B7B-9FF0-4C73-AA93-2F4CA1B42273}"/>
    <cellStyle name="Currency 35 3" xfId="232" xr:uid="{00000000-0005-0000-0000-0000E7000000}"/>
    <cellStyle name="Currency 35 3 2" xfId="662" xr:uid="{5EFFF8E2-321E-4827-A322-B3B622182C89}"/>
    <cellStyle name="Currency 35 3 3" xfId="1071" xr:uid="{4B1C8EAB-21FA-455F-BC13-731BBC2618DD}"/>
    <cellStyle name="Currency 35 4" xfId="659" xr:uid="{F1D6EE08-41F3-4DE9-8F7B-7AEECCD79141}"/>
    <cellStyle name="Currency 35 5" xfId="1068" xr:uid="{CF4EA398-7F32-42B0-81DF-102AD2C2B132}"/>
    <cellStyle name="Currency 36" xfId="233" xr:uid="{00000000-0005-0000-0000-0000E8000000}"/>
    <cellStyle name="Currency 36 2" xfId="234" xr:uid="{00000000-0005-0000-0000-0000E9000000}"/>
    <cellStyle name="Currency 36 2 2" xfId="235" xr:uid="{00000000-0005-0000-0000-0000EA000000}"/>
    <cellStyle name="Currency 36 2 2 2" xfId="665" xr:uid="{D66D27B9-2C24-46E6-A830-6E7D417490EC}"/>
    <cellStyle name="Currency 36 2 2 3" xfId="1074" xr:uid="{610FE060-8E5E-4713-8EB6-51B3963AFD65}"/>
    <cellStyle name="Currency 36 2 3" xfId="664" xr:uid="{5475FA70-712F-43AC-92B1-A557D8584777}"/>
    <cellStyle name="Currency 36 2 4" xfId="1073" xr:uid="{1CC76CA8-1BA6-4701-B9C7-61A77B2B0C97}"/>
    <cellStyle name="Currency 36 3" xfId="236" xr:uid="{00000000-0005-0000-0000-0000EB000000}"/>
    <cellStyle name="Currency 36 3 2" xfId="666" xr:uid="{B20BCF36-60C8-4CDB-97C7-2D72EEFB9193}"/>
    <cellStyle name="Currency 36 3 3" xfId="1075" xr:uid="{EA6095F6-F6F3-41E5-A05C-9C2481D2673A}"/>
    <cellStyle name="Currency 36 4" xfId="663" xr:uid="{E3957061-49A0-4971-B394-B58AB58B8BDB}"/>
    <cellStyle name="Currency 36 5" xfId="1072" xr:uid="{1929117E-EBCD-4364-9312-B7A99B9E9C21}"/>
    <cellStyle name="Currency 37" xfId="237" xr:uid="{00000000-0005-0000-0000-0000EC000000}"/>
    <cellStyle name="Currency 37 2" xfId="667" xr:uid="{845C993C-C0D8-4C2B-9CD0-B65AB24D92FB}"/>
    <cellStyle name="Currency 37 3" xfId="1076" xr:uid="{2BE2BAA3-2572-4F55-8E5A-C636669F2355}"/>
    <cellStyle name="Currency 38" xfId="238" xr:uid="{00000000-0005-0000-0000-0000ED000000}"/>
    <cellStyle name="Currency 38 2" xfId="239" xr:uid="{00000000-0005-0000-0000-0000EE000000}"/>
    <cellStyle name="Currency 38 2 2" xfId="240" xr:uid="{00000000-0005-0000-0000-0000EF000000}"/>
    <cellStyle name="Currency 38 2 2 2" xfId="670" xr:uid="{0D01D76F-846F-44DC-B331-1A5F9DE80CB1}"/>
    <cellStyle name="Currency 38 2 2 3" xfId="1079" xr:uid="{16F39658-6408-43E3-8357-60EE484B0991}"/>
    <cellStyle name="Currency 38 2 3" xfId="669" xr:uid="{197383EE-CD66-4B9A-9B3E-63BFF00C36CC}"/>
    <cellStyle name="Currency 38 2 4" xfId="1078" xr:uid="{4BB01D5D-ED09-415A-A3E2-444400A60010}"/>
    <cellStyle name="Currency 38 3" xfId="241" xr:uid="{00000000-0005-0000-0000-0000F0000000}"/>
    <cellStyle name="Currency 38 3 2" xfId="671" xr:uid="{EF71C5BC-18D7-4A18-8FD7-ECF2C966A080}"/>
    <cellStyle name="Currency 38 3 3" xfId="1080" xr:uid="{AEF2C20C-920E-433E-9FAA-CC01A87D828D}"/>
    <cellStyle name="Currency 38 4" xfId="668" xr:uid="{F1BCF4F8-1195-4BBE-A94A-81A8317D2A0C}"/>
    <cellStyle name="Currency 38 5" xfId="1077" xr:uid="{9DE1EA80-A5E8-453F-9E2B-C485171996E3}"/>
    <cellStyle name="Currency 39" xfId="242" xr:uid="{00000000-0005-0000-0000-0000F1000000}"/>
    <cellStyle name="Currency 39 2" xfId="243" xr:uid="{00000000-0005-0000-0000-0000F2000000}"/>
    <cellStyle name="Currency 39 2 2" xfId="244" xr:uid="{00000000-0005-0000-0000-0000F3000000}"/>
    <cellStyle name="Currency 39 2 2 2" xfId="674" xr:uid="{0879947A-A9B1-469D-881D-ADC33F7DD884}"/>
    <cellStyle name="Currency 39 2 2 3" xfId="1083" xr:uid="{DA7D7036-D220-4CBE-92B5-A226C5715831}"/>
    <cellStyle name="Currency 39 2 3" xfId="673" xr:uid="{7E8513E9-615B-4A64-8351-0D00D8E9E437}"/>
    <cellStyle name="Currency 39 2 4" xfId="1082" xr:uid="{8BBB0D2F-DCF9-43FF-84D0-9D463EB1C1C6}"/>
    <cellStyle name="Currency 39 3" xfId="245" xr:uid="{00000000-0005-0000-0000-0000F4000000}"/>
    <cellStyle name="Currency 39 3 2" xfId="675" xr:uid="{44542320-B28B-4960-BE26-99E477E83F87}"/>
    <cellStyle name="Currency 39 3 3" xfId="1084" xr:uid="{512FDAAA-63F8-448E-B04A-A6814ECDCD5C}"/>
    <cellStyle name="Currency 39 4" xfId="672" xr:uid="{80CA3E66-ACD5-441F-AC43-EC381692E6D3}"/>
    <cellStyle name="Currency 39 5" xfId="1081" xr:uid="{D206BB92-8C99-4D44-A22A-2A01961FBC73}"/>
    <cellStyle name="Currency 4" xfId="246" xr:uid="{00000000-0005-0000-0000-0000F5000000}"/>
    <cellStyle name="Currency 4 2" xfId="247" xr:uid="{00000000-0005-0000-0000-0000F6000000}"/>
    <cellStyle name="Currency 4 2 2" xfId="248" xr:uid="{00000000-0005-0000-0000-0000F7000000}"/>
    <cellStyle name="Currency 4 2 2 2" xfId="249" xr:uid="{00000000-0005-0000-0000-0000F8000000}"/>
    <cellStyle name="Currency 4 2 2 2 2" xfId="679" xr:uid="{6A9853D7-B7D8-4219-8F86-DC6D01B1F6F4}"/>
    <cellStyle name="Currency 4 2 2 2 3" xfId="1088" xr:uid="{07E276A0-9323-4589-8287-399CF5116D93}"/>
    <cellStyle name="Currency 4 2 2 3" xfId="678" xr:uid="{EBF76BCF-1966-487B-977E-169801B3A90D}"/>
    <cellStyle name="Currency 4 2 2 4" xfId="1087" xr:uid="{397CAD2C-D3C4-435A-97CB-3747792990D5}"/>
    <cellStyle name="Currency 4 2 3" xfId="250" xr:uid="{00000000-0005-0000-0000-0000F9000000}"/>
    <cellStyle name="Currency 4 2 3 2" xfId="680" xr:uid="{169622BC-6C15-4074-9298-A708B1CB7501}"/>
    <cellStyle name="Currency 4 2 3 3" xfId="1089" xr:uid="{BF1A05C4-4870-4C12-B4E2-18111E9BC21F}"/>
    <cellStyle name="Currency 4 2 4" xfId="677" xr:uid="{C6415B04-FE82-47FF-933B-925CF28E24FC}"/>
    <cellStyle name="Currency 4 2 5" xfId="1086" xr:uid="{BE0EEC2B-4E75-45DE-8AC5-F65474064BD5}"/>
    <cellStyle name="Currency 4 3" xfId="251" xr:uid="{00000000-0005-0000-0000-0000FA000000}"/>
    <cellStyle name="Currency 4 3 2" xfId="252" xr:uid="{00000000-0005-0000-0000-0000FB000000}"/>
    <cellStyle name="Currency 4 3 2 2" xfId="253" xr:uid="{00000000-0005-0000-0000-0000FC000000}"/>
    <cellStyle name="Currency 4 3 2 2 2" xfId="683" xr:uid="{33C02205-2360-4A66-BFB2-59C1C9B4AB8D}"/>
    <cellStyle name="Currency 4 3 2 2 3" xfId="1092" xr:uid="{BC7BD559-1DBF-4AEC-AA1A-BB7FF8DC29B6}"/>
    <cellStyle name="Currency 4 3 2 3" xfId="682" xr:uid="{F2602600-605F-43B8-98C0-70EF4285FC0F}"/>
    <cellStyle name="Currency 4 3 2 4" xfId="1091" xr:uid="{9F258993-E219-41D4-B998-10E5A6E92172}"/>
    <cellStyle name="Currency 4 3 3" xfId="254" xr:uid="{00000000-0005-0000-0000-0000FD000000}"/>
    <cellStyle name="Currency 4 3 3 2" xfId="684" xr:uid="{FFD1C564-A2B1-434B-B534-9247084C3F97}"/>
    <cellStyle name="Currency 4 3 3 3" xfId="1093" xr:uid="{175FD540-8F81-402A-8FFE-DA5CFCEDABD9}"/>
    <cellStyle name="Currency 4 3 4" xfId="681" xr:uid="{2B5A22B3-2C2E-4B39-802D-17C2FF89354F}"/>
    <cellStyle name="Currency 4 3 5" xfId="1090" xr:uid="{F116A0B0-1527-440B-A0F0-11C6AD4E3A74}"/>
    <cellStyle name="Currency 4 4" xfId="255" xr:uid="{00000000-0005-0000-0000-0000FE000000}"/>
    <cellStyle name="Currency 4 4 2" xfId="256" xr:uid="{00000000-0005-0000-0000-0000FF000000}"/>
    <cellStyle name="Currency 4 4 2 2" xfId="257" xr:uid="{00000000-0005-0000-0000-000000010000}"/>
    <cellStyle name="Currency 4 4 2 2 2" xfId="687" xr:uid="{05C146BB-00E2-4DFD-83C9-AAA68307D993}"/>
    <cellStyle name="Currency 4 4 2 2 3" xfId="1096" xr:uid="{E8035381-26AB-4523-B1CC-E8A790D07E55}"/>
    <cellStyle name="Currency 4 4 2 3" xfId="686" xr:uid="{14A71702-4CE1-4AD5-BEAE-4E596BD0F0D1}"/>
    <cellStyle name="Currency 4 4 2 4" xfId="1095" xr:uid="{01751070-0B11-48C5-853B-D26551279AA6}"/>
    <cellStyle name="Currency 4 4 3" xfId="258" xr:uid="{00000000-0005-0000-0000-000001010000}"/>
    <cellStyle name="Currency 4 4 3 2" xfId="688" xr:uid="{02895DD5-E267-450C-881B-D91479618554}"/>
    <cellStyle name="Currency 4 4 3 3" xfId="1097" xr:uid="{A7D2A1CF-3E02-448C-A033-34A4A4EAC1CA}"/>
    <cellStyle name="Currency 4 4 4" xfId="685" xr:uid="{7CD4A334-3DA5-430C-A390-2FDCC7BA839E}"/>
    <cellStyle name="Currency 4 4 5" xfId="1094" xr:uid="{892FF434-C1FC-49FF-89B7-22A4E3596E85}"/>
    <cellStyle name="Currency 4 5" xfId="259" xr:uid="{00000000-0005-0000-0000-000002010000}"/>
    <cellStyle name="Currency 4 5 2" xfId="260" xr:uid="{00000000-0005-0000-0000-000003010000}"/>
    <cellStyle name="Currency 4 5 2 2" xfId="261" xr:uid="{00000000-0005-0000-0000-000004010000}"/>
    <cellStyle name="Currency 4 5 2 2 2" xfId="691" xr:uid="{1C632015-EBEC-4346-B6A5-35B40CE360D7}"/>
    <cellStyle name="Currency 4 5 2 2 3" xfId="1100" xr:uid="{A846BA87-5C90-4DDB-A9FB-C1D95C000FAF}"/>
    <cellStyle name="Currency 4 5 2 3" xfId="690" xr:uid="{9AC84D17-A8C3-4C48-B6AA-ED15DD21D6E4}"/>
    <cellStyle name="Currency 4 5 2 4" xfId="1099" xr:uid="{806D1D02-614B-41E4-9D18-857CDDE83426}"/>
    <cellStyle name="Currency 4 5 3" xfId="262" xr:uid="{00000000-0005-0000-0000-000005010000}"/>
    <cellStyle name="Currency 4 5 3 2" xfId="692" xr:uid="{949C79D8-D922-4A31-825A-FBF4032A276D}"/>
    <cellStyle name="Currency 4 5 3 3" xfId="1101" xr:uid="{B53A5252-CA83-42FE-860D-7820F0CD92BD}"/>
    <cellStyle name="Currency 4 5 4" xfId="689" xr:uid="{02E76816-E1E0-4CEA-BC60-19B751184AB5}"/>
    <cellStyle name="Currency 4 5 5" xfId="1098" xr:uid="{785DFF4B-1EE1-444F-95B6-12D7B5E93B19}"/>
    <cellStyle name="Currency 4 6" xfId="263" xr:uid="{00000000-0005-0000-0000-000006010000}"/>
    <cellStyle name="Currency 4 6 2" xfId="264" xr:uid="{00000000-0005-0000-0000-000007010000}"/>
    <cellStyle name="Currency 4 6 2 2" xfId="694" xr:uid="{F8595053-B5AC-4842-834E-06DB0B62B31F}"/>
    <cellStyle name="Currency 4 6 2 3" xfId="1103" xr:uid="{323FBFB7-449E-44DE-AC73-60AF3C3966D1}"/>
    <cellStyle name="Currency 4 6 3" xfId="693" xr:uid="{D9EC4E0C-6649-49A7-BBDC-B90C32B8667F}"/>
    <cellStyle name="Currency 4 6 4" xfId="1102" xr:uid="{7FC4C3D2-E7D1-4EDF-8344-9E021DEDE087}"/>
    <cellStyle name="Currency 4 7" xfId="265" xr:uid="{00000000-0005-0000-0000-000008010000}"/>
    <cellStyle name="Currency 4 7 2" xfId="695" xr:uid="{AAFE1E8D-93E0-4DE5-B979-FC76737E30C1}"/>
    <cellStyle name="Currency 4 7 3" xfId="1104" xr:uid="{D8059290-AE00-475C-BE06-AE50F2887661}"/>
    <cellStyle name="Currency 4 8" xfId="676" xr:uid="{19BE4B12-3914-4953-A98D-46FFC9C1385B}"/>
    <cellStyle name="Currency 4 9" xfId="1085" xr:uid="{9E810B05-9F12-4526-B5D0-66CBDC9DC793}"/>
    <cellStyle name="Currency 40" xfId="266" xr:uid="{00000000-0005-0000-0000-000009010000}"/>
    <cellStyle name="Currency 40 2" xfId="267" xr:uid="{00000000-0005-0000-0000-00000A010000}"/>
    <cellStyle name="Currency 40 2 2" xfId="268" xr:uid="{00000000-0005-0000-0000-00000B010000}"/>
    <cellStyle name="Currency 40 2 2 2" xfId="698" xr:uid="{967E1A73-3B1D-4829-B0EC-F4C5DE97A9ED}"/>
    <cellStyle name="Currency 40 2 2 3" xfId="1107" xr:uid="{A19DD23F-6B95-42CA-A9E8-39754F273285}"/>
    <cellStyle name="Currency 40 2 3" xfId="697" xr:uid="{60EE8131-E109-49C0-901D-CA3AC1AC9763}"/>
    <cellStyle name="Currency 40 2 4" xfId="1106" xr:uid="{E3386DC5-4448-4128-B813-379ACF69E7B2}"/>
    <cellStyle name="Currency 40 3" xfId="269" xr:uid="{00000000-0005-0000-0000-00000C010000}"/>
    <cellStyle name="Currency 40 3 2" xfId="699" xr:uid="{8E835424-E8E0-4991-B887-AFCC0829EA07}"/>
    <cellStyle name="Currency 40 3 3" xfId="1108" xr:uid="{FB2CE1E6-2509-40B0-8AF1-1BA5B4A2ECBF}"/>
    <cellStyle name="Currency 40 4" xfId="696" xr:uid="{5DDA2A26-2EF8-4C77-BD7B-0E8EF483CF4B}"/>
    <cellStyle name="Currency 40 5" xfId="1105" xr:uid="{E1F50923-F61F-4FE0-B846-3AD8A00DCFC0}"/>
    <cellStyle name="Currency 41" xfId="270" xr:uid="{00000000-0005-0000-0000-00000D010000}"/>
    <cellStyle name="Currency 41 2" xfId="271" xr:uid="{00000000-0005-0000-0000-00000E010000}"/>
    <cellStyle name="Currency 41 2 2" xfId="272" xr:uid="{00000000-0005-0000-0000-00000F010000}"/>
    <cellStyle name="Currency 41 2 2 2" xfId="702" xr:uid="{67B39E61-7F30-4A38-BD40-1A8300A6E80F}"/>
    <cellStyle name="Currency 41 2 2 3" xfId="1111" xr:uid="{95CD2CC0-ED0F-42DF-B1D3-DF8757BE148B}"/>
    <cellStyle name="Currency 41 2 3" xfId="701" xr:uid="{0D4480AF-CD22-4823-9DD7-571C2B3EACC6}"/>
    <cellStyle name="Currency 41 2 4" xfId="1110" xr:uid="{FD06CCA7-E90B-4E93-AFAC-AD91FF876400}"/>
    <cellStyle name="Currency 41 3" xfId="273" xr:uid="{00000000-0005-0000-0000-000010010000}"/>
    <cellStyle name="Currency 41 3 2" xfId="703" xr:uid="{CC35C8AA-2192-4897-99AE-F0CDE956B55D}"/>
    <cellStyle name="Currency 41 3 3" xfId="1112" xr:uid="{ADB271F5-3A2F-4430-99FC-D1DBE467C52D}"/>
    <cellStyle name="Currency 41 4" xfId="700" xr:uid="{D629EDB3-303B-434F-83A6-2CE2D57B6173}"/>
    <cellStyle name="Currency 41 5" xfId="1109" xr:uid="{F41ED4C7-753A-490B-81D1-41F5B7A2B1A0}"/>
    <cellStyle name="Currency 42" xfId="274" xr:uid="{00000000-0005-0000-0000-000011010000}"/>
    <cellStyle name="Currency 42 2" xfId="275" xr:uid="{00000000-0005-0000-0000-000012010000}"/>
    <cellStyle name="Currency 42 2 2" xfId="276" xr:uid="{00000000-0005-0000-0000-000013010000}"/>
    <cellStyle name="Currency 42 2 2 2" xfId="706" xr:uid="{F68853EC-3F89-42D9-8D37-9EDBD0846089}"/>
    <cellStyle name="Currency 42 2 2 3" xfId="1115" xr:uid="{C220AFE0-5467-45C4-953E-174EFE3446B3}"/>
    <cellStyle name="Currency 42 2 3" xfId="705" xr:uid="{5D4F1665-527A-449E-A2D0-DB606AD9D259}"/>
    <cellStyle name="Currency 42 2 4" xfId="1114" xr:uid="{28E275D6-ACEC-420E-A9CD-13B947CDCFE1}"/>
    <cellStyle name="Currency 42 3" xfId="277" xr:uid="{00000000-0005-0000-0000-000014010000}"/>
    <cellStyle name="Currency 42 3 2" xfId="707" xr:uid="{D12EFD94-F190-4F01-BE0D-D54ADD17865F}"/>
    <cellStyle name="Currency 42 3 3" xfId="1116" xr:uid="{7FDDA1A1-C1C1-473B-B66F-55D97FB05B46}"/>
    <cellStyle name="Currency 42 4" xfId="704" xr:uid="{28FD52CD-EF19-466B-9155-9ED79F920949}"/>
    <cellStyle name="Currency 42 5" xfId="1113" xr:uid="{6F29B237-4273-47EE-873A-8A7D05602A41}"/>
    <cellStyle name="Currency 43" xfId="278" xr:uid="{00000000-0005-0000-0000-000015010000}"/>
    <cellStyle name="Currency 43 2" xfId="279" xr:uid="{00000000-0005-0000-0000-000016010000}"/>
    <cellStyle name="Currency 43 2 2" xfId="280" xr:uid="{00000000-0005-0000-0000-000017010000}"/>
    <cellStyle name="Currency 43 2 2 2" xfId="710" xr:uid="{7C3004C0-0B1C-4DCB-8749-FB49ACC78FFE}"/>
    <cellStyle name="Currency 43 2 2 3" xfId="1119" xr:uid="{9D336DD8-7DEC-4ADC-9748-20D9805FF640}"/>
    <cellStyle name="Currency 43 2 3" xfId="709" xr:uid="{B65D4D36-6E7A-4AF0-87AE-6A42882242FD}"/>
    <cellStyle name="Currency 43 2 4" xfId="1118" xr:uid="{A77A5094-C139-486F-A868-0BE2541546B7}"/>
    <cellStyle name="Currency 43 3" xfId="281" xr:uid="{00000000-0005-0000-0000-000018010000}"/>
    <cellStyle name="Currency 43 3 2" xfId="711" xr:uid="{AC8D281F-20BA-44BA-92C6-82B63E9D0E2B}"/>
    <cellStyle name="Currency 43 3 3" xfId="1120" xr:uid="{E169CCA5-DF79-4CFE-A2FC-C25129EA2D74}"/>
    <cellStyle name="Currency 43 4" xfId="708" xr:uid="{2AE82C8E-608A-4E2B-AA30-010CE6A071EF}"/>
    <cellStyle name="Currency 43 5" xfId="1117" xr:uid="{B5AAF6BC-5BD7-4182-87F6-A665E7EC16CB}"/>
    <cellStyle name="Currency 44" xfId="282" xr:uid="{00000000-0005-0000-0000-000019010000}"/>
    <cellStyle name="Currency 44 2" xfId="283" xr:uid="{00000000-0005-0000-0000-00001A010000}"/>
    <cellStyle name="Currency 44 2 2" xfId="284" xr:uid="{00000000-0005-0000-0000-00001B010000}"/>
    <cellStyle name="Currency 44 2 2 2" xfId="714" xr:uid="{EB8DEFA3-D5BB-4955-81C0-FEA9B0316136}"/>
    <cellStyle name="Currency 44 2 2 3" xfId="1123" xr:uid="{AD1CD385-30F0-4A05-B661-6161FC4AD21A}"/>
    <cellStyle name="Currency 44 2 3" xfId="713" xr:uid="{35795AA1-3F14-4C4D-AB8E-F0E462AC0F47}"/>
    <cellStyle name="Currency 44 2 4" xfId="1122" xr:uid="{09F52E2B-09D3-4402-A564-3D04805F656B}"/>
    <cellStyle name="Currency 44 3" xfId="285" xr:uid="{00000000-0005-0000-0000-00001C010000}"/>
    <cellStyle name="Currency 44 3 2" xfId="715" xr:uid="{9D550B6C-C66C-4C01-918E-8B87ABEFFABB}"/>
    <cellStyle name="Currency 44 3 3" xfId="1124" xr:uid="{00AE18FD-BB52-4D67-973D-39566C207050}"/>
    <cellStyle name="Currency 44 4" xfId="712" xr:uid="{02D11748-10C8-451D-A845-4AE59B801C8F}"/>
    <cellStyle name="Currency 44 5" xfId="1121" xr:uid="{CF67B37D-15EA-4C14-81B7-A01914B3707F}"/>
    <cellStyle name="Currency 45" xfId="286" xr:uid="{00000000-0005-0000-0000-00001D010000}"/>
    <cellStyle name="Currency 45 2" xfId="287" xr:uid="{00000000-0005-0000-0000-00001E010000}"/>
    <cellStyle name="Currency 45 2 2" xfId="288" xr:uid="{00000000-0005-0000-0000-00001F010000}"/>
    <cellStyle name="Currency 45 2 2 2" xfId="718" xr:uid="{6F97C1DC-3768-4E90-8B51-E25B3381DAD2}"/>
    <cellStyle name="Currency 45 2 2 3" xfId="1127" xr:uid="{0AD20E05-B837-422D-ABC8-A25CCEF31966}"/>
    <cellStyle name="Currency 45 2 3" xfId="717" xr:uid="{044510A0-0D45-4778-B2B6-4213C13EEB4D}"/>
    <cellStyle name="Currency 45 2 4" xfId="1126" xr:uid="{3FABFF59-DC8F-4408-A082-5C5B03BA44AB}"/>
    <cellStyle name="Currency 45 3" xfId="289" xr:uid="{00000000-0005-0000-0000-000020010000}"/>
    <cellStyle name="Currency 45 3 2" xfId="719" xr:uid="{BABD5DCF-C117-466A-9642-2C7CDA4EA8A5}"/>
    <cellStyle name="Currency 45 3 3" xfId="1128" xr:uid="{AE11AA21-F67D-476A-8CCD-63A6FBBA558A}"/>
    <cellStyle name="Currency 45 4" xfId="716" xr:uid="{FD341DBE-3231-4444-AFEF-D99518259F3B}"/>
    <cellStyle name="Currency 45 5" xfId="1125" xr:uid="{6ABFA65A-B7AD-4EB4-B695-A8B2E4C6146B}"/>
    <cellStyle name="Currency 46" xfId="290" xr:uid="{00000000-0005-0000-0000-000021010000}"/>
    <cellStyle name="Currency 46 2" xfId="291" xr:uid="{00000000-0005-0000-0000-000022010000}"/>
    <cellStyle name="Currency 46 2 2" xfId="292" xr:uid="{00000000-0005-0000-0000-000023010000}"/>
    <cellStyle name="Currency 46 2 2 2" xfId="722" xr:uid="{8ECF0E07-425D-4289-8260-B1DB4FBF64D3}"/>
    <cellStyle name="Currency 46 2 2 3" xfId="1131" xr:uid="{1AA46771-AFC4-461E-A792-242AB2C0C790}"/>
    <cellStyle name="Currency 46 2 3" xfId="721" xr:uid="{CE9A55B2-D562-43F8-B6D9-53621D717DEC}"/>
    <cellStyle name="Currency 46 2 4" xfId="1130" xr:uid="{EC9E1814-66ED-4A75-8F12-79C21036AC98}"/>
    <cellStyle name="Currency 46 3" xfId="293" xr:uid="{00000000-0005-0000-0000-000024010000}"/>
    <cellStyle name="Currency 46 3 2" xfId="723" xr:uid="{7BA648E3-25AC-43A6-B7AC-78E9BDC8DA80}"/>
    <cellStyle name="Currency 46 3 3" xfId="1132" xr:uid="{3F63DCEA-7202-482E-BA89-334513CE3A79}"/>
    <cellStyle name="Currency 46 4" xfId="720" xr:uid="{E9414AA5-BADD-4090-A6CA-014A3D55AFC9}"/>
    <cellStyle name="Currency 46 5" xfId="1129" xr:uid="{0380D322-1125-4AA3-B892-DAF519A04C4A}"/>
    <cellStyle name="Currency 47" xfId="294" xr:uid="{00000000-0005-0000-0000-000025010000}"/>
    <cellStyle name="Currency 47 2" xfId="295" xr:uid="{00000000-0005-0000-0000-000026010000}"/>
    <cellStyle name="Currency 47 2 2" xfId="296" xr:uid="{00000000-0005-0000-0000-000027010000}"/>
    <cellStyle name="Currency 47 2 2 2" xfId="726" xr:uid="{7280090C-6CE9-47E6-9317-B9FBD6C66B0D}"/>
    <cellStyle name="Currency 47 2 2 3" xfId="1135" xr:uid="{CF261FE8-F0D9-4938-8B8C-87C48B656059}"/>
    <cellStyle name="Currency 47 2 3" xfId="725" xr:uid="{5B0BD2B1-9D51-4A03-B0B0-645F045D5C60}"/>
    <cellStyle name="Currency 47 2 4" xfId="1134" xr:uid="{64DEEEB0-076B-423F-9237-EEE1E806C0DD}"/>
    <cellStyle name="Currency 47 3" xfId="297" xr:uid="{00000000-0005-0000-0000-000028010000}"/>
    <cellStyle name="Currency 47 3 2" xfId="727" xr:uid="{11B7EE24-06A4-4914-8F70-18C5AB611324}"/>
    <cellStyle name="Currency 47 3 3" xfId="1136" xr:uid="{BFF839E4-5315-459E-BC52-48D77D6693BD}"/>
    <cellStyle name="Currency 47 4" xfId="724" xr:uid="{320BB882-FDEC-4834-8921-B25152E68234}"/>
    <cellStyle name="Currency 47 5" xfId="1133" xr:uid="{1BBEE48F-1C86-4428-B543-69909281ACD8}"/>
    <cellStyle name="Currency 48" xfId="298" xr:uid="{00000000-0005-0000-0000-000029010000}"/>
    <cellStyle name="Currency 48 2" xfId="299" xr:uid="{00000000-0005-0000-0000-00002A010000}"/>
    <cellStyle name="Currency 48 2 2" xfId="300" xr:uid="{00000000-0005-0000-0000-00002B010000}"/>
    <cellStyle name="Currency 48 2 2 2" xfId="730" xr:uid="{2948FDA2-118C-4E6E-A4CF-4F25DDE887E7}"/>
    <cellStyle name="Currency 48 2 2 3" xfId="1139" xr:uid="{86CBD064-2D75-4447-85A9-7EE017470DBD}"/>
    <cellStyle name="Currency 48 2 3" xfId="729" xr:uid="{B7E15C58-4E5F-4A42-91C9-B8FEFC56C8CB}"/>
    <cellStyle name="Currency 48 2 4" xfId="1138" xr:uid="{27537EA9-B8FD-45A4-A884-C994F9A1E080}"/>
    <cellStyle name="Currency 48 3" xfId="301" xr:uid="{00000000-0005-0000-0000-00002C010000}"/>
    <cellStyle name="Currency 48 3 2" xfId="731" xr:uid="{96185F4D-3C92-4C80-A640-25D2DE87485E}"/>
    <cellStyle name="Currency 48 3 3" xfId="1140" xr:uid="{FD321D76-FA7D-4F91-B8D2-08B26C0B7A38}"/>
    <cellStyle name="Currency 48 4" xfId="728" xr:uid="{A3498FB4-FE74-4BF8-A811-80F023F48CE3}"/>
    <cellStyle name="Currency 48 5" xfId="1137" xr:uid="{E7AA5007-AC3D-4565-90FE-92EEBE18C77A}"/>
    <cellStyle name="Currency 49" xfId="302" xr:uid="{00000000-0005-0000-0000-00002D010000}"/>
    <cellStyle name="Currency 49 2" xfId="303" xr:uid="{00000000-0005-0000-0000-00002E010000}"/>
    <cellStyle name="Currency 49 2 2" xfId="304" xr:uid="{00000000-0005-0000-0000-00002F010000}"/>
    <cellStyle name="Currency 49 2 2 2" xfId="734" xr:uid="{E76FC702-C3BB-4780-A014-C4BBF05BDE30}"/>
    <cellStyle name="Currency 49 2 2 3" xfId="1143" xr:uid="{682924F8-0328-4127-AD21-603BAEF58BB2}"/>
    <cellStyle name="Currency 49 2 3" xfId="733" xr:uid="{FE7EFE9E-0CB5-494F-87F9-F3F9832F6A6C}"/>
    <cellStyle name="Currency 49 2 4" xfId="1142" xr:uid="{9ADE8C56-5659-4052-86B5-BD7447277AF4}"/>
    <cellStyle name="Currency 49 3" xfId="305" xr:uid="{00000000-0005-0000-0000-000030010000}"/>
    <cellStyle name="Currency 49 3 2" xfId="735" xr:uid="{377A69A8-3A20-402F-9F41-22F9CE0F295A}"/>
    <cellStyle name="Currency 49 3 3" xfId="1144" xr:uid="{EEC5CB3E-6299-4420-BE95-CDDE149B4267}"/>
    <cellStyle name="Currency 49 4" xfId="732" xr:uid="{A389905A-33AB-4E96-9366-A6E96FCE93BE}"/>
    <cellStyle name="Currency 49 5" xfId="1141" xr:uid="{1174F968-DD64-4008-BF61-0DD1F2BE0190}"/>
    <cellStyle name="Currency 5" xfId="306" xr:uid="{00000000-0005-0000-0000-000031010000}"/>
    <cellStyle name="Currency 5 2" xfId="307" xr:uid="{00000000-0005-0000-0000-000032010000}"/>
    <cellStyle name="Currency 5 2 2" xfId="308" xr:uid="{00000000-0005-0000-0000-000033010000}"/>
    <cellStyle name="Currency 5 2 2 2" xfId="309" xr:uid="{00000000-0005-0000-0000-000034010000}"/>
    <cellStyle name="Currency 5 2 2 2 2" xfId="739" xr:uid="{B843F5FF-A9D6-49C7-8E69-D6B5D2A43FFF}"/>
    <cellStyle name="Currency 5 2 2 2 3" xfId="1148" xr:uid="{92867BCD-0E75-4B0F-A7B3-671A4DCCC2DE}"/>
    <cellStyle name="Currency 5 2 2 3" xfId="738" xr:uid="{0F77268B-C9CF-45DF-8EAC-4261AE6E25DD}"/>
    <cellStyle name="Currency 5 2 2 4" xfId="1147" xr:uid="{AB52B653-021A-4DA8-BE81-DA7E67F058CE}"/>
    <cellStyle name="Currency 5 2 3" xfId="310" xr:uid="{00000000-0005-0000-0000-000035010000}"/>
    <cellStyle name="Currency 5 2 3 2" xfId="740" xr:uid="{254706A6-1441-45A8-8BEA-08FF14B2B3DA}"/>
    <cellStyle name="Currency 5 2 3 3" xfId="1149" xr:uid="{8CD3DFF9-B02D-4107-8846-ED96528EA87A}"/>
    <cellStyle name="Currency 5 2 4" xfId="737" xr:uid="{159750BF-7FB0-452C-9DBE-D6508BAB42F5}"/>
    <cellStyle name="Currency 5 2 5" xfId="1146" xr:uid="{3D92E80C-58DD-48CA-AB3C-FB062F53D9BB}"/>
    <cellStyle name="Currency 5 3" xfId="311" xr:uid="{00000000-0005-0000-0000-000036010000}"/>
    <cellStyle name="Currency 5 3 2" xfId="312" xr:uid="{00000000-0005-0000-0000-000037010000}"/>
    <cellStyle name="Currency 5 3 2 2" xfId="313" xr:uid="{00000000-0005-0000-0000-000038010000}"/>
    <cellStyle name="Currency 5 3 2 2 2" xfId="743" xr:uid="{8B9CC4F6-82C7-466E-ADBC-327117E85CBB}"/>
    <cellStyle name="Currency 5 3 2 2 3" xfId="1152" xr:uid="{0B74677E-8704-4823-8104-D23D45DB3565}"/>
    <cellStyle name="Currency 5 3 2 3" xfId="742" xr:uid="{C293CDC9-5E4A-404C-98C7-47F035107674}"/>
    <cellStyle name="Currency 5 3 2 4" xfId="1151" xr:uid="{AABF6FD1-0306-4A07-A838-6D4AE746DEE1}"/>
    <cellStyle name="Currency 5 3 3" xfId="314" xr:uid="{00000000-0005-0000-0000-000039010000}"/>
    <cellStyle name="Currency 5 3 3 2" xfId="744" xr:uid="{1FFD6B9E-84B3-4395-B04B-0D19469D77CA}"/>
    <cellStyle name="Currency 5 3 3 3" xfId="1153" xr:uid="{42D7D90F-0CB4-44B0-A47E-5126D781D563}"/>
    <cellStyle name="Currency 5 3 4" xfId="741" xr:uid="{689EA9A6-3804-4F04-8E70-663755EBABCE}"/>
    <cellStyle name="Currency 5 3 5" xfId="1150" xr:uid="{B897FB4C-6CD6-42C8-84BB-54D6C4CD3920}"/>
    <cellStyle name="Currency 5 4" xfId="315" xr:uid="{00000000-0005-0000-0000-00003A010000}"/>
    <cellStyle name="Currency 5 4 2" xfId="316" xr:uid="{00000000-0005-0000-0000-00003B010000}"/>
    <cellStyle name="Currency 5 4 2 2" xfId="317" xr:uid="{00000000-0005-0000-0000-00003C010000}"/>
    <cellStyle name="Currency 5 4 2 2 2" xfId="747" xr:uid="{CDF4E1F3-7CCC-4CF3-AE4B-7BB8F5A3EDF1}"/>
    <cellStyle name="Currency 5 4 2 2 3" xfId="1156" xr:uid="{6B0E584A-7331-45E4-9F43-C1E2442E901C}"/>
    <cellStyle name="Currency 5 4 2 3" xfId="746" xr:uid="{764EFBE0-BEFA-4ACE-A349-2A9204937E95}"/>
    <cellStyle name="Currency 5 4 2 4" xfId="1155" xr:uid="{8B607E5A-65FC-4B2C-AC83-A211B569BC23}"/>
    <cellStyle name="Currency 5 4 3" xfId="318" xr:uid="{00000000-0005-0000-0000-00003D010000}"/>
    <cellStyle name="Currency 5 4 3 2" xfId="748" xr:uid="{8518D2C3-14CD-4772-96A5-EE61A2210051}"/>
    <cellStyle name="Currency 5 4 3 3" xfId="1157" xr:uid="{C7E5E333-64E1-44CB-9B43-B17A625AF913}"/>
    <cellStyle name="Currency 5 4 4" xfId="745" xr:uid="{8A5206A7-471C-43A5-BBDC-B5287600A74B}"/>
    <cellStyle name="Currency 5 4 5" xfId="1154" xr:uid="{A6F2DAB9-883C-4213-8F83-BFAFFE7BECCF}"/>
    <cellStyle name="Currency 5 5" xfId="319" xr:uid="{00000000-0005-0000-0000-00003E010000}"/>
    <cellStyle name="Currency 5 5 2" xfId="320" xr:uid="{00000000-0005-0000-0000-00003F010000}"/>
    <cellStyle name="Currency 5 5 2 2" xfId="321" xr:uid="{00000000-0005-0000-0000-000040010000}"/>
    <cellStyle name="Currency 5 5 2 2 2" xfId="751" xr:uid="{028DBF49-22FF-4F0F-914A-A50B1B9ACA4F}"/>
    <cellStyle name="Currency 5 5 2 2 3" xfId="1160" xr:uid="{E29910ED-DB8E-4A57-9C9B-233187E59A26}"/>
    <cellStyle name="Currency 5 5 2 3" xfId="750" xr:uid="{35D0737A-1FFC-4879-A6DD-6CC58BFFB47A}"/>
    <cellStyle name="Currency 5 5 2 4" xfId="1159" xr:uid="{C8CF309A-DDD8-4AC2-89ED-47167884ABFE}"/>
    <cellStyle name="Currency 5 5 3" xfId="322" xr:uid="{00000000-0005-0000-0000-000041010000}"/>
    <cellStyle name="Currency 5 5 3 2" xfId="752" xr:uid="{F4D2DAFA-EA11-4EE0-BCE8-69C712722938}"/>
    <cellStyle name="Currency 5 5 3 3" xfId="1161" xr:uid="{B7900DE0-69C9-4328-B375-B6CBDE178313}"/>
    <cellStyle name="Currency 5 5 4" xfId="749" xr:uid="{4F46C0AF-74B4-46AF-8702-5F750DE73E84}"/>
    <cellStyle name="Currency 5 5 5" xfId="1158" xr:uid="{1E270171-5448-41DC-A05A-3F9EA6FFB6DC}"/>
    <cellStyle name="Currency 5 6" xfId="323" xr:uid="{00000000-0005-0000-0000-000042010000}"/>
    <cellStyle name="Currency 5 6 2" xfId="324" xr:uid="{00000000-0005-0000-0000-000043010000}"/>
    <cellStyle name="Currency 5 6 2 2" xfId="754" xr:uid="{0D42D393-2B5F-421A-AE6D-35B263F01146}"/>
    <cellStyle name="Currency 5 6 2 3" xfId="1163" xr:uid="{5BB5131F-2AE5-4A94-962A-846F7C4225D3}"/>
    <cellStyle name="Currency 5 6 3" xfId="753" xr:uid="{D67B7461-0F8C-416B-8C4E-18C1F355EC07}"/>
    <cellStyle name="Currency 5 6 4" xfId="1162" xr:uid="{84F8BDBE-9E97-4D16-AD88-838C95225C99}"/>
    <cellStyle name="Currency 5 7" xfId="325" xr:uid="{00000000-0005-0000-0000-000044010000}"/>
    <cellStyle name="Currency 5 7 2" xfId="755" xr:uid="{A41B4C1E-65FD-4032-81C3-4497923D84E3}"/>
    <cellStyle name="Currency 5 7 3" xfId="1164" xr:uid="{C80B5A8E-8F18-404D-8A22-ED8341A9EC91}"/>
    <cellStyle name="Currency 5 8" xfId="736" xr:uid="{070C9594-132C-48FC-A344-183CA3B9E339}"/>
    <cellStyle name="Currency 5 9" xfId="1145" xr:uid="{EF7A433A-F32F-4B05-B656-AF24A8A15D40}"/>
    <cellStyle name="Currency 50" xfId="326" xr:uid="{00000000-0005-0000-0000-000045010000}"/>
    <cellStyle name="Currency 50 2" xfId="327" xr:uid="{00000000-0005-0000-0000-000046010000}"/>
    <cellStyle name="Currency 50 2 2" xfId="328" xr:uid="{00000000-0005-0000-0000-000047010000}"/>
    <cellStyle name="Currency 50 2 2 2" xfId="758" xr:uid="{8E9B4934-27ED-43B1-BE4B-562F33F99590}"/>
    <cellStyle name="Currency 50 2 2 3" xfId="1167" xr:uid="{EC0F09A1-F718-4CB7-BAC8-CFF5D09AFDEE}"/>
    <cellStyle name="Currency 50 2 3" xfId="757" xr:uid="{F8B73834-6EFD-4F09-931A-F7CBB5B0847A}"/>
    <cellStyle name="Currency 50 2 4" xfId="1166" xr:uid="{AAE69AAD-BA9F-4D94-9FA9-C2D933759AE0}"/>
    <cellStyle name="Currency 50 3" xfId="329" xr:uid="{00000000-0005-0000-0000-000048010000}"/>
    <cellStyle name="Currency 50 3 2" xfId="759" xr:uid="{2A957C26-65FF-4F39-8F07-FE6E65A99A92}"/>
    <cellStyle name="Currency 50 3 3" xfId="1168" xr:uid="{7272950D-FE24-4C7D-97D9-435969D6B612}"/>
    <cellStyle name="Currency 50 4" xfId="756" xr:uid="{551DFA3A-34F9-4B95-974A-5E2029DE27B7}"/>
    <cellStyle name="Currency 50 5" xfId="1165" xr:uid="{F3783107-75DC-4DFB-81FB-1D75B7F10613}"/>
    <cellStyle name="Currency 51" xfId="456" xr:uid="{CF1F7101-A47A-4341-94E9-BA32AA569698}"/>
    <cellStyle name="Currency 52" xfId="865" xr:uid="{46A18908-4D8D-49F2-8F7C-C607579D30C4}"/>
    <cellStyle name="Currency 6" xfId="330" xr:uid="{00000000-0005-0000-0000-000049010000}"/>
    <cellStyle name="Currency 6 2" xfId="331" xr:uid="{00000000-0005-0000-0000-00004A010000}"/>
    <cellStyle name="Currency 6 2 2" xfId="332" xr:uid="{00000000-0005-0000-0000-00004B010000}"/>
    <cellStyle name="Currency 6 2 2 2" xfId="333" xr:uid="{00000000-0005-0000-0000-00004C010000}"/>
    <cellStyle name="Currency 6 2 2 2 2" xfId="763" xr:uid="{CBC57AB9-2CF0-4921-885B-B6F900D03174}"/>
    <cellStyle name="Currency 6 2 2 2 3" xfId="1172" xr:uid="{49C7380F-3EF1-4B81-8F01-D5ECEDBB330C}"/>
    <cellStyle name="Currency 6 2 2 3" xfId="762" xr:uid="{9EE76277-5C24-48B3-8DDD-6E4FC6164889}"/>
    <cellStyle name="Currency 6 2 2 4" xfId="1171" xr:uid="{AEA5E31B-63BD-4342-8981-23F67DA7B5B2}"/>
    <cellStyle name="Currency 6 2 3" xfId="334" xr:uid="{00000000-0005-0000-0000-00004D010000}"/>
    <cellStyle name="Currency 6 2 3 2" xfId="764" xr:uid="{8962B3E4-E956-492F-83E9-A1A7C439E5F5}"/>
    <cellStyle name="Currency 6 2 3 3" xfId="1173" xr:uid="{B5B320CE-0F4A-4B94-A27E-4122AD25C908}"/>
    <cellStyle name="Currency 6 2 4" xfId="761" xr:uid="{C247A829-B92F-45AA-B57D-6AC4DA0C8541}"/>
    <cellStyle name="Currency 6 2 5" xfId="1170" xr:uid="{6E4BEF6C-FC1F-4435-B76A-6D9E75E80DDC}"/>
    <cellStyle name="Currency 6 3" xfId="335" xr:uid="{00000000-0005-0000-0000-00004E010000}"/>
    <cellStyle name="Currency 6 3 2" xfId="336" xr:uid="{00000000-0005-0000-0000-00004F010000}"/>
    <cellStyle name="Currency 6 3 2 2" xfId="337" xr:uid="{00000000-0005-0000-0000-000050010000}"/>
    <cellStyle name="Currency 6 3 2 2 2" xfId="767" xr:uid="{024D0D4A-A051-4388-A6B6-1680B42BCF05}"/>
    <cellStyle name="Currency 6 3 2 2 3" xfId="1176" xr:uid="{252BA579-F286-49F4-9FB0-3E25B313AAC0}"/>
    <cellStyle name="Currency 6 3 2 3" xfId="766" xr:uid="{66DE6836-E76D-4A33-BE68-BC4AED64090D}"/>
    <cellStyle name="Currency 6 3 2 4" xfId="1175" xr:uid="{D5190DD8-9AA6-408B-8F23-E21A619395FA}"/>
    <cellStyle name="Currency 6 3 3" xfId="338" xr:uid="{00000000-0005-0000-0000-000051010000}"/>
    <cellStyle name="Currency 6 3 3 2" xfId="768" xr:uid="{3444C514-7B1D-4753-A055-CECD1315A5AF}"/>
    <cellStyle name="Currency 6 3 3 3" xfId="1177" xr:uid="{DA097DCD-D8FD-4960-ABBD-5832E513CFA6}"/>
    <cellStyle name="Currency 6 3 4" xfId="765" xr:uid="{3A35E6A0-E12F-4C7A-BE98-8FF0F9042A5B}"/>
    <cellStyle name="Currency 6 3 5" xfId="1174" xr:uid="{BD74CA74-838F-40DE-86E9-B595CDF7BA10}"/>
    <cellStyle name="Currency 6 4" xfId="339" xr:uid="{00000000-0005-0000-0000-000052010000}"/>
    <cellStyle name="Currency 6 4 2" xfId="340" xr:uid="{00000000-0005-0000-0000-000053010000}"/>
    <cellStyle name="Currency 6 4 2 2" xfId="341" xr:uid="{00000000-0005-0000-0000-000054010000}"/>
    <cellStyle name="Currency 6 4 2 2 2" xfId="771" xr:uid="{0FF09287-149D-451B-83D3-3316E485382D}"/>
    <cellStyle name="Currency 6 4 2 2 3" xfId="1180" xr:uid="{8AB63BC0-1EDE-4DDB-8D08-A2C79B863265}"/>
    <cellStyle name="Currency 6 4 2 3" xfId="770" xr:uid="{809FCEBC-AB5C-405B-8551-4FA0F02143A7}"/>
    <cellStyle name="Currency 6 4 2 4" xfId="1179" xr:uid="{D1E4BCD0-73FD-406D-8F84-9C01B1613165}"/>
    <cellStyle name="Currency 6 4 3" xfId="342" xr:uid="{00000000-0005-0000-0000-000055010000}"/>
    <cellStyle name="Currency 6 4 3 2" xfId="772" xr:uid="{EF1C2858-4C50-4CEA-8655-7EEDA9A83333}"/>
    <cellStyle name="Currency 6 4 3 3" xfId="1181" xr:uid="{25A04EAB-70A7-4756-8DA6-60DD7ACE8376}"/>
    <cellStyle name="Currency 6 4 4" xfId="769" xr:uid="{80747DE1-594D-49D2-B284-073536BBF262}"/>
    <cellStyle name="Currency 6 4 5" xfId="1178" xr:uid="{BFACDC97-4C57-4C20-A03C-2879B2CA8CEC}"/>
    <cellStyle name="Currency 6 5" xfId="343" xr:uid="{00000000-0005-0000-0000-000056010000}"/>
    <cellStyle name="Currency 6 5 2" xfId="344" xr:uid="{00000000-0005-0000-0000-000057010000}"/>
    <cellStyle name="Currency 6 5 2 2" xfId="345" xr:uid="{00000000-0005-0000-0000-000058010000}"/>
    <cellStyle name="Currency 6 5 2 2 2" xfId="775" xr:uid="{0289A884-A8D3-41E6-B9EF-CB70F95E0515}"/>
    <cellStyle name="Currency 6 5 2 2 3" xfId="1184" xr:uid="{7F45AF97-CC2B-41B8-AD64-2AE52122EFBA}"/>
    <cellStyle name="Currency 6 5 2 3" xfId="774" xr:uid="{C43F805F-2EB7-4DDB-ADCE-02AA74EBB718}"/>
    <cellStyle name="Currency 6 5 2 4" xfId="1183" xr:uid="{F61892A2-0AEF-454E-A40E-856B3850448A}"/>
    <cellStyle name="Currency 6 5 3" xfId="346" xr:uid="{00000000-0005-0000-0000-000059010000}"/>
    <cellStyle name="Currency 6 5 3 2" xfId="776" xr:uid="{B5ECF09F-F75D-4AC1-8237-0EF08AC2B10C}"/>
    <cellStyle name="Currency 6 5 3 3" xfId="1185" xr:uid="{0160A4E6-AB6D-43ED-8EA1-547559F6D08B}"/>
    <cellStyle name="Currency 6 5 4" xfId="773" xr:uid="{6FC2CB9D-B1A9-4787-B143-E3AA357CA504}"/>
    <cellStyle name="Currency 6 5 5" xfId="1182" xr:uid="{E64B22AF-70F1-4731-B7EB-334369861AB4}"/>
    <cellStyle name="Currency 6 6" xfId="347" xr:uid="{00000000-0005-0000-0000-00005A010000}"/>
    <cellStyle name="Currency 6 6 2" xfId="348" xr:uid="{00000000-0005-0000-0000-00005B010000}"/>
    <cellStyle name="Currency 6 6 2 2" xfId="778" xr:uid="{91906CD5-E8BA-4DDF-AC45-ABB3F452C1D7}"/>
    <cellStyle name="Currency 6 6 2 3" xfId="1187" xr:uid="{6DB39C5B-1349-4D04-974F-0AC330D86DDC}"/>
    <cellStyle name="Currency 6 6 3" xfId="777" xr:uid="{1342E699-369F-429F-B96D-B5582D755502}"/>
    <cellStyle name="Currency 6 6 4" xfId="1186" xr:uid="{F03A73DC-B62F-493B-930D-A1D04EA1411C}"/>
    <cellStyle name="Currency 6 7" xfId="349" xr:uid="{00000000-0005-0000-0000-00005C010000}"/>
    <cellStyle name="Currency 6 7 2" xfId="779" xr:uid="{85AABC58-5D87-48E5-97E9-CE1E80C46899}"/>
    <cellStyle name="Currency 6 7 3" xfId="1188" xr:uid="{EEE691F0-B33C-4BEE-A071-47B21CA5D697}"/>
    <cellStyle name="Currency 6 8" xfId="760" xr:uid="{529F2957-1693-4719-9D79-2971FFFAB4F4}"/>
    <cellStyle name="Currency 6 9" xfId="1169" xr:uid="{F98D39A0-2053-44C8-A920-B5A1298EBA47}"/>
    <cellStyle name="Currency 7" xfId="350" xr:uid="{00000000-0005-0000-0000-00005D010000}"/>
    <cellStyle name="Currency 7 2" xfId="351" xr:uid="{00000000-0005-0000-0000-00005E010000}"/>
    <cellStyle name="Currency 7 2 2" xfId="352" xr:uid="{00000000-0005-0000-0000-00005F010000}"/>
    <cellStyle name="Currency 7 2 2 2" xfId="353" xr:uid="{00000000-0005-0000-0000-000060010000}"/>
    <cellStyle name="Currency 7 2 2 2 2" xfId="783" xr:uid="{BFFD05CE-224B-47B6-976C-E69F44481E63}"/>
    <cellStyle name="Currency 7 2 2 2 3" xfId="1192" xr:uid="{6EE600C3-4B8F-4432-A59C-A4BB203006E7}"/>
    <cellStyle name="Currency 7 2 2 3" xfId="782" xr:uid="{242A2A8D-5BE3-4E52-8E99-B11D008E048F}"/>
    <cellStyle name="Currency 7 2 2 4" xfId="1191" xr:uid="{B1BA0438-BE4C-4F0B-B7C8-9A1D52FA40B7}"/>
    <cellStyle name="Currency 7 2 3" xfId="354" xr:uid="{00000000-0005-0000-0000-000061010000}"/>
    <cellStyle name="Currency 7 2 3 2" xfId="784" xr:uid="{F42505A6-480A-4D7B-B958-4CA93E9EA00A}"/>
    <cellStyle name="Currency 7 2 3 3" xfId="1193" xr:uid="{80B330A4-AFCB-4C08-97EE-53D6BEB70D5E}"/>
    <cellStyle name="Currency 7 2 4" xfId="781" xr:uid="{F469B4E1-2516-4CB2-8B25-F2A2057B228C}"/>
    <cellStyle name="Currency 7 2 5" xfId="1190" xr:uid="{6E85CED3-4137-4C34-82A1-BC613311DBC1}"/>
    <cellStyle name="Currency 7 3" xfId="355" xr:uid="{00000000-0005-0000-0000-000062010000}"/>
    <cellStyle name="Currency 7 3 2" xfId="356" xr:uid="{00000000-0005-0000-0000-000063010000}"/>
    <cellStyle name="Currency 7 3 2 2" xfId="357" xr:uid="{00000000-0005-0000-0000-000064010000}"/>
    <cellStyle name="Currency 7 3 2 2 2" xfId="787" xr:uid="{80C01CFB-132E-4EC3-B2B5-2FACEB11462F}"/>
    <cellStyle name="Currency 7 3 2 2 3" xfId="1196" xr:uid="{5B4AA90A-B6DA-4D85-9873-3CF3BC9FEBE2}"/>
    <cellStyle name="Currency 7 3 2 3" xfId="786" xr:uid="{931084C1-BD4F-4187-918B-11972010A990}"/>
    <cellStyle name="Currency 7 3 2 4" xfId="1195" xr:uid="{DA7BF0F7-7898-4742-80A4-62FDEA4B2446}"/>
    <cellStyle name="Currency 7 3 3" xfId="358" xr:uid="{00000000-0005-0000-0000-000065010000}"/>
    <cellStyle name="Currency 7 3 3 2" xfId="788" xr:uid="{28FFA96F-9832-4394-87AA-9A2D42DAD477}"/>
    <cellStyle name="Currency 7 3 3 3" xfId="1197" xr:uid="{F37B6202-812E-4AA5-AD2E-55CFAE1B9393}"/>
    <cellStyle name="Currency 7 3 4" xfId="785" xr:uid="{4CDBEE2B-40FA-4632-B0F1-9D7C248756CB}"/>
    <cellStyle name="Currency 7 3 5" xfId="1194" xr:uid="{2C9BB663-77E5-4932-9015-CB3B8016BCC8}"/>
    <cellStyle name="Currency 7 4" xfId="359" xr:uid="{00000000-0005-0000-0000-000066010000}"/>
    <cellStyle name="Currency 7 4 2" xfId="360" xr:uid="{00000000-0005-0000-0000-000067010000}"/>
    <cellStyle name="Currency 7 4 2 2" xfId="361" xr:uid="{00000000-0005-0000-0000-000068010000}"/>
    <cellStyle name="Currency 7 4 2 2 2" xfId="791" xr:uid="{8D2B0F1B-CE1E-403A-8714-068ECDCAD869}"/>
    <cellStyle name="Currency 7 4 2 2 3" xfId="1200" xr:uid="{734D1565-DE7A-4B3B-AA84-8E92D3CDC009}"/>
    <cellStyle name="Currency 7 4 2 3" xfId="790" xr:uid="{972015D7-6F48-4D7C-8727-D18F3F3EDB97}"/>
    <cellStyle name="Currency 7 4 2 4" xfId="1199" xr:uid="{F292D115-AE96-4485-B00A-9B75A9DAD3FA}"/>
    <cellStyle name="Currency 7 4 3" xfId="362" xr:uid="{00000000-0005-0000-0000-000069010000}"/>
    <cellStyle name="Currency 7 4 3 2" xfId="792" xr:uid="{0DE5DDD3-578E-4BDD-8F7F-EB304B5F420D}"/>
    <cellStyle name="Currency 7 4 3 3" xfId="1201" xr:uid="{852C9186-7E07-45BD-ABAF-7652DEC0C182}"/>
    <cellStyle name="Currency 7 4 4" xfId="789" xr:uid="{E72A6E51-CAA8-4790-ACB1-FD80F531F269}"/>
    <cellStyle name="Currency 7 4 5" xfId="1198" xr:uid="{3A6B5606-1551-427F-B72D-AED560E772BC}"/>
    <cellStyle name="Currency 7 5" xfId="363" xr:uid="{00000000-0005-0000-0000-00006A010000}"/>
    <cellStyle name="Currency 7 5 2" xfId="364" xr:uid="{00000000-0005-0000-0000-00006B010000}"/>
    <cellStyle name="Currency 7 5 2 2" xfId="365" xr:uid="{00000000-0005-0000-0000-00006C010000}"/>
    <cellStyle name="Currency 7 5 2 2 2" xfId="795" xr:uid="{836D6481-AA87-4179-BC8B-2046AD64D993}"/>
    <cellStyle name="Currency 7 5 2 2 3" xfId="1204" xr:uid="{7F17D96D-FF42-4652-8833-D7C21084DC88}"/>
    <cellStyle name="Currency 7 5 2 3" xfId="794" xr:uid="{AA2D70B6-F426-49EC-A587-5E7751B30BD8}"/>
    <cellStyle name="Currency 7 5 2 4" xfId="1203" xr:uid="{9D0EDFF4-8408-4BD9-A55B-D0650F0A6583}"/>
    <cellStyle name="Currency 7 5 3" xfId="366" xr:uid="{00000000-0005-0000-0000-00006D010000}"/>
    <cellStyle name="Currency 7 5 3 2" xfId="796" xr:uid="{8C79BA6C-9022-45FD-B5BE-FA709572E5BF}"/>
    <cellStyle name="Currency 7 5 3 3" xfId="1205" xr:uid="{428E0F68-28F0-457A-8B7E-F5CE155A295F}"/>
    <cellStyle name="Currency 7 5 4" xfId="793" xr:uid="{09BD6BD0-BD98-4C9B-A164-1414F0736A79}"/>
    <cellStyle name="Currency 7 5 5" xfId="1202" xr:uid="{CE2B1CD4-87CD-427A-A4B4-368A0FBA8CE0}"/>
    <cellStyle name="Currency 7 6" xfId="367" xr:uid="{00000000-0005-0000-0000-00006E010000}"/>
    <cellStyle name="Currency 7 6 2" xfId="368" xr:uid="{00000000-0005-0000-0000-00006F010000}"/>
    <cellStyle name="Currency 7 6 2 2" xfId="798" xr:uid="{B975D194-48DC-4EF7-97BC-412BDC4A8351}"/>
    <cellStyle name="Currency 7 6 2 3" xfId="1207" xr:uid="{3AFAEC7D-BF5E-4F12-B213-7CA0E0BF824D}"/>
    <cellStyle name="Currency 7 6 3" xfId="797" xr:uid="{FA1A0D2C-DDD6-474B-AA5D-B366058B712B}"/>
    <cellStyle name="Currency 7 6 4" xfId="1206" xr:uid="{1A5D9DD0-73F4-4367-BE05-1D1532D7ABEB}"/>
    <cellStyle name="Currency 7 7" xfId="369" xr:uid="{00000000-0005-0000-0000-000070010000}"/>
    <cellStyle name="Currency 7 7 2" xfId="799" xr:uid="{8AAEC865-6510-44C0-8C1D-D4B5A31E79B7}"/>
    <cellStyle name="Currency 7 7 3" xfId="1208" xr:uid="{1B196925-341B-4A44-B1E1-407E50D7F9B5}"/>
    <cellStyle name="Currency 7 8" xfId="780" xr:uid="{1F870FD6-CB1B-41D0-8B98-3FE0822323A6}"/>
    <cellStyle name="Currency 7 9" xfId="1189" xr:uid="{F9377A54-9420-40FA-BEB2-B195E9E83FFE}"/>
    <cellStyle name="Currency 8" xfId="370" xr:uid="{00000000-0005-0000-0000-000071010000}"/>
    <cellStyle name="Currency 8 2" xfId="371" xr:uid="{00000000-0005-0000-0000-000072010000}"/>
    <cellStyle name="Currency 8 2 2" xfId="372" xr:uid="{00000000-0005-0000-0000-000073010000}"/>
    <cellStyle name="Currency 8 2 2 2" xfId="373" xr:uid="{00000000-0005-0000-0000-000074010000}"/>
    <cellStyle name="Currency 8 2 2 2 2" xfId="803" xr:uid="{4D260524-E580-47BA-AF3C-0A9F09A6E641}"/>
    <cellStyle name="Currency 8 2 2 2 3" xfId="1212" xr:uid="{3961CBCF-6849-424D-97C8-ABFDD539035A}"/>
    <cellStyle name="Currency 8 2 2 3" xfId="802" xr:uid="{B85A7B1D-BAD9-4ED3-A3BA-A59BE2D83BB9}"/>
    <cellStyle name="Currency 8 2 2 4" xfId="1211" xr:uid="{10D6F967-7C7B-47BB-B1E1-75D54D230AB2}"/>
    <cellStyle name="Currency 8 2 3" xfId="374" xr:uid="{00000000-0005-0000-0000-000075010000}"/>
    <cellStyle name="Currency 8 2 3 2" xfId="804" xr:uid="{E747E10D-0132-4B9A-89C1-86C07D05C3B5}"/>
    <cellStyle name="Currency 8 2 3 3" xfId="1213" xr:uid="{903861B0-8888-44E3-B588-9A07E36199D4}"/>
    <cellStyle name="Currency 8 2 4" xfId="801" xr:uid="{F9025784-B2D6-4273-8A82-63AF3C8A2C1E}"/>
    <cellStyle name="Currency 8 2 5" xfId="1210" xr:uid="{05F7A2BB-24F1-46BE-881F-4CCCAD83C356}"/>
    <cellStyle name="Currency 8 3" xfId="375" xr:uid="{00000000-0005-0000-0000-000076010000}"/>
    <cellStyle name="Currency 8 3 2" xfId="376" xr:uid="{00000000-0005-0000-0000-000077010000}"/>
    <cellStyle name="Currency 8 3 2 2" xfId="377" xr:uid="{00000000-0005-0000-0000-000078010000}"/>
    <cellStyle name="Currency 8 3 2 2 2" xfId="807" xr:uid="{BF64A276-6930-4799-AC43-1DB327D91F48}"/>
    <cellStyle name="Currency 8 3 2 2 3" xfId="1216" xr:uid="{4608B318-CA68-4148-8B05-094C12141E63}"/>
    <cellStyle name="Currency 8 3 2 3" xfId="806" xr:uid="{1F4F9022-9C79-4CBD-873E-A818403E849A}"/>
    <cellStyle name="Currency 8 3 2 4" xfId="1215" xr:uid="{1DC04B4D-6D06-4D91-ADC2-022536BBEF58}"/>
    <cellStyle name="Currency 8 3 3" xfId="378" xr:uid="{00000000-0005-0000-0000-000079010000}"/>
    <cellStyle name="Currency 8 3 3 2" xfId="808" xr:uid="{6E601067-A96C-4A67-8492-4E351F2854DC}"/>
    <cellStyle name="Currency 8 3 3 3" xfId="1217" xr:uid="{85FDE68B-336B-4905-81AE-FACB4F9744C5}"/>
    <cellStyle name="Currency 8 3 4" xfId="805" xr:uid="{2C7ACAD1-CF4D-48E5-A7EF-A40E369BA36C}"/>
    <cellStyle name="Currency 8 3 5" xfId="1214" xr:uid="{8AEA271F-9BF5-4819-9F7E-EBCF861F913D}"/>
    <cellStyle name="Currency 8 4" xfId="379" xr:uid="{00000000-0005-0000-0000-00007A010000}"/>
    <cellStyle name="Currency 8 4 2" xfId="380" xr:uid="{00000000-0005-0000-0000-00007B010000}"/>
    <cellStyle name="Currency 8 4 2 2" xfId="381" xr:uid="{00000000-0005-0000-0000-00007C010000}"/>
    <cellStyle name="Currency 8 4 2 2 2" xfId="811" xr:uid="{93A65604-21D3-4F9A-B1DD-6FCE8A4E9927}"/>
    <cellStyle name="Currency 8 4 2 2 3" xfId="1220" xr:uid="{B9CEA4D8-1C67-4C0E-9212-FC8E86BF8F5E}"/>
    <cellStyle name="Currency 8 4 2 3" xfId="810" xr:uid="{0B4A0C8C-7629-4D8F-BCEA-A5D03A576AAE}"/>
    <cellStyle name="Currency 8 4 2 4" xfId="1219" xr:uid="{8B5539B0-7F67-4A78-A279-F97FA670B86A}"/>
    <cellStyle name="Currency 8 4 3" xfId="382" xr:uid="{00000000-0005-0000-0000-00007D010000}"/>
    <cellStyle name="Currency 8 4 3 2" xfId="812" xr:uid="{2352954A-C5EC-48A1-BB67-13C0E6DB0EDF}"/>
    <cellStyle name="Currency 8 4 3 3" xfId="1221" xr:uid="{C885E525-BB02-4B1D-ABA2-19933E5E6F28}"/>
    <cellStyle name="Currency 8 4 4" xfId="809" xr:uid="{63E7D2DD-380F-4EB1-830A-2859F85D8123}"/>
    <cellStyle name="Currency 8 4 5" xfId="1218" xr:uid="{94A196B7-AE9F-4101-90BB-90BA3040B059}"/>
    <cellStyle name="Currency 8 5" xfId="383" xr:uid="{00000000-0005-0000-0000-00007E010000}"/>
    <cellStyle name="Currency 8 5 2" xfId="384" xr:uid="{00000000-0005-0000-0000-00007F010000}"/>
    <cellStyle name="Currency 8 5 2 2" xfId="385" xr:uid="{00000000-0005-0000-0000-000080010000}"/>
    <cellStyle name="Currency 8 5 2 2 2" xfId="815" xr:uid="{AD0CEF96-009C-4586-A18E-DA1A1CA52981}"/>
    <cellStyle name="Currency 8 5 2 2 3" xfId="1224" xr:uid="{A51AD792-9D69-4A02-8ACA-6440404DE24E}"/>
    <cellStyle name="Currency 8 5 2 3" xfId="814" xr:uid="{8E0CC934-CD78-4733-898D-497C0D555B99}"/>
    <cellStyle name="Currency 8 5 2 4" xfId="1223" xr:uid="{94F0DC17-2E19-4DD0-88FE-F3A89438073F}"/>
    <cellStyle name="Currency 8 5 3" xfId="386" xr:uid="{00000000-0005-0000-0000-000081010000}"/>
    <cellStyle name="Currency 8 5 3 2" xfId="816" xr:uid="{BFCABD86-C5DF-4808-8F3B-97D3ACE700ED}"/>
    <cellStyle name="Currency 8 5 3 3" xfId="1225" xr:uid="{4F7A4B06-C298-4F50-ACFD-B5FBBA88057F}"/>
    <cellStyle name="Currency 8 5 4" xfId="813" xr:uid="{F9F7FD35-D585-4A49-A6E4-C1727A7F11F1}"/>
    <cellStyle name="Currency 8 5 5" xfId="1222" xr:uid="{C85CBDFF-8253-4464-B34F-0C7E65C9E668}"/>
    <cellStyle name="Currency 8 6" xfId="387" xr:uid="{00000000-0005-0000-0000-000082010000}"/>
    <cellStyle name="Currency 8 6 2" xfId="388" xr:uid="{00000000-0005-0000-0000-000083010000}"/>
    <cellStyle name="Currency 8 6 2 2" xfId="818" xr:uid="{8B6CCC9A-69C0-4BDB-821B-DA43940E90F7}"/>
    <cellStyle name="Currency 8 6 2 3" xfId="1227" xr:uid="{51EB7B67-68F5-4DFB-B413-06595883276F}"/>
    <cellStyle name="Currency 8 6 3" xfId="817" xr:uid="{FE694CD9-ADC2-4398-ACA9-A8663342D856}"/>
    <cellStyle name="Currency 8 6 4" xfId="1226" xr:uid="{42D44CB6-A3EF-45C5-A7CC-1FF705001456}"/>
    <cellStyle name="Currency 8 7" xfId="389" xr:uid="{00000000-0005-0000-0000-000084010000}"/>
    <cellStyle name="Currency 8 7 2" xfId="819" xr:uid="{A4E8CDAF-0C6F-465E-AB05-61A800D284BF}"/>
    <cellStyle name="Currency 8 7 3" xfId="1228" xr:uid="{EE6594F4-625F-48B9-975C-39B6036344B4}"/>
    <cellStyle name="Currency 8 8" xfId="800" xr:uid="{820CC966-95FC-4582-8FB1-DAAEB9D9F664}"/>
    <cellStyle name="Currency 8 9" xfId="1209" xr:uid="{5AA8E7BC-3A70-4664-B913-C5D925A7DA4E}"/>
    <cellStyle name="Currency 9" xfId="390" xr:uid="{00000000-0005-0000-0000-000085010000}"/>
    <cellStyle name="Currency 9 2" xfId="391" xr:uid="{00000000-0005-0000-0000-000086010000}"/>
    <cellStyle name="Currency 9 2 2" xfId="392" xr:uid="{00000000-0005-0000-0000-000087010000}"/>
    <cellStyle name="Currency 9 2 2 2" xfId="393" xr:uid="{00000000-0005-0000-0000-000088010000}"/>
    <cellStyle name="Currency 9 2 2 2 2" xfId="823" xr:uid="{822480CC-1FF8-4FE6-8202-FEF543289192}"/>
    <cellStyle name="Currency 9 2 2 2 3" xfId="1232" xr:uid="{D6463313-25AC-4CDD-B51F-A70368518AAA}"/>
    <cellStyle name="Currency 9 2 2 3" xfId="822" xr:uid="{40BBEDC4-56EA-4F07-A2C6-E905776705D0}"/>
    <cellStyle name="Currency 9 2 2 4" xfId="1231" xr:uid="{667F5211-5165-478B-91F3-CAA3E4DACE3C}"/>
    <cellStyle name="Currency 9 2 3" xfId="394" xr:uid="{00000000-0005-0000-0000-000089010000}"/>
    <cellStyle name="Currency 9 2 3 2" xfId="824" xr:uid="{436CADF4-BC08-4320-A93B-176508065F7F}"/>
    <cellStyle name="Currency 9 2 3 3" xfId="1233" xr:uid="{476EE062-274C-442F-94B4-50D7A4684BFF}"/>
    <cellStyle name="Currency 9 2 4" xfId="821" xr:uid="{33E8F7EB-12F7-4F7C-8763-3C4D1FE1767E}"/>
    <cellStyle name="Currency 9 2 5" xfId="1230" xr:uid="{98E89D3A-6378-45F2-B752-72597F766315}"/>
    <cellStyle name="Currency 9 3" xfId="395" xr:uid="{00000000-0005-0000-0000-00008A010000}"/>
    <cellStyle name="Currency 9 3 2" xfId="396" xr:uid="{00000000-0005-0000-0000-00008B010000}"/>
    <cellStyle name="Currency 9 3 2 2" xfId="397" xr:uid="{00000000-0005-0000-0000-00008C010000}"/>
    <cellStyle name="Currency 9 3 2 2 2" xfId="827" xr:uid="{C236972D-C954-47B5-A7EF-BDC1B86D685A}"/>
    <cellStyle name="Currency 9 3 2 2 3" xfId="1236" xr:uid="{8780AD01-9440-4211-B926-F2742DCB964E}"/>
    <cellStyle name="Currency 9 3 2 3" xfId="826" xr:uid="{B2E26EEF-3394-4D1C-AE91-8E876315E9CD}"/>
    <cellStyle name="Currency 9 3 2 4" xfId="1235" xr:uid="{3A077F3C-9B9E-44BD-BEA0-9998B220886C}"/>
    <cellStyle name="Currency 9 3 3" xfId="398" xr:uid="{00000000-0005-0000-0000-00008D010000}"/>
    <cellStyle name="Currency 9 3 3 2" xfId="828" xr:uid="{99FE4143-56C8-4163-97DF-3CB20C31C793}"/>
    <cellStyle name="Currency 9 3 3 3" xfId="1237" xr:uid="{C21DCB11-D0E3-42B1-87F3-1FE655D1D56D}"/>
    <cellStyle name="Currency 9 3 4" xfId="825" xr:uid="{85667ECB-22CE-489D-BDD6-79E59DBF1DB0}"/>
    <cellStyle name="Currency 9 3 5" xfId="1234" xr:uid="{57A365B4-19FF-4DA9-B740-35151923AF76}"/>
    <cellStyle name="Currency 9 4" xfId="399" xr:uid="{00000000-0005-0000-0000-00008E010000}"/>
    <cellStyle name="Currency 9 4 2" xfId="400" xr:uid="{00000000-0005-0000-0000-00008F010000}"/>
    <cellStyle name="Currency 9 4 2 2" xfId="401" xr:uid="{00000000-0005-0000-0000-000090010000}"/>
    <cellStyle name="Currency 9 4 2 2 2" xfId="831" xr:uid="{4541845F-9F6A-4B18-84B7-51E005D22949}"/>
    <cellStyle name="Currency 9 4 2 2 3" xfId="1240" xr:uid="{0F793D52-121C-4E22-8876-AEA35FB69710}"/>
    <cellStyle name="Currency 9 4 2 3" xfId="830" xr:uid="{4FDBBB0D-2789-410B-B5B6-A1B697B2049B}"/>
    <cellStyle name="Currency 9 4 2 4" xfId="1239" xr:uid="{C76D35B7-C893-445A-A337-B1464D55D98A}"/>
    <cellStyle name="Currency 9 4 3" xfId="402" xr:uid="{00000000-0005-0000-0000-000091010000}"/>
    <cellStyle name="Currency 9 4 3 2" xfId="832" xr:uid="{0E180466-6D88-4B72-B1C3-D54C26A1479A}"/>
    <cellStyle name="Currency 9 4 3 3" xfId="1241" xr:uid="{99E6B56A-0E28-4124-B616-B5843F321DAD}"/>
    <cellStyle name="Currency 9 4 4" xfId="829" xr:uid="{97FFE34D-61E3-4BEE-8DEB-0CC6121597B5}"/>
    <cellStyle name="Currency 9 4 5" xfId="1238" xr:uid="{574C0600-4B5F-49BF-ACE7-13EABCED7918}"/>
    <cellStyle name="Currency 9 5" xfId="403" xr:uid="{00000000-0005-0000-0000-000092010000}"/>
    <cellStyle name="Currency 9 5 2" xfId="404" xr:uid="{00000000-0005-0000-0000-000093010000}"/>
    <cellStyle name="Currency 9 5 2 2" xfId="405" xr:uid="{00000000-0005-0000-0000-000094010000}"/>
    <cellStyle name="Currency 9 5 2 2 2" xfId="835" xr:uid="{C6DBA99E-1EC8-4912-9257-4152AA015CCB}"/>
    <cellStyle name="Currency 9 5 2 2 3" xfId="1244" xr:uid="{CBD52AAA-9A17-476C-9219-AAD5B0F3C797}"/>
    <cellStyle name="Currency 9 5 2 3" xfId="834" xr:uid="{81582A96-CA6F-4FB0-BAE6-3595F0E01648}"/>
    <cellStyle name="Currency 9 5 2 4" xfId="1243" xr:uid="{B584DE40-2947-4A04-BA30-4F6A909D2C66}"/>
    <cellStyle name="Currency 9 5 3" xfId="406" xr:uid="{00000000-0005-0000-0000-000095010000}"/>
    <cellStyle name="Currency 9 5 3 2" xfId="836" xr:uid="{DF3D7FD8-E2DF-4525-BCEA-FB212CB93BBC}"/>
    <cellStyle name="Currency 9 5 3 3" xfId="1245" xr:uid="{DA8ABCAE-B29C-47F4-AAAE-E25B1A99C67D}"/>
    <cellStyle name="Currency 9 5 4" xfId="833" xr:uid="{9266CA07-BB12-4012-B7B4-77C1418696EE}"/>
    <cellStyle name="Currency 9 5 5" xfId="1242" xr:uid="{7633A3F5-CE15-42C8-89BC-432D97A8E589}"/>
    <cellStyle name="Currency 9 6" xfId="407" xr:uid="{00000000-0005-0000-0000-000096010000}"/>
    <cellStyle name="Currency 9 6 2" xfId="408" xr:uid="{00000000-0005-0000-0000-000097010000}"/>
    <cellStyle name="Currency 9 6 2 2" xfId="838" xr:uid="{A25C7143-5FF9-4432-B456-F262A933DC37}"/>
    <cellStyle name="Currency 9 6 2 3" xfId="1247" xr:uid="{C6DCB3E2-D97C-4894-AD8F-5B83353E22C4}"/>
    <cellStyle name="Currency 9 6 3" xfId="837" xr:uid="{7DAA49A9-C9E8-4B3A-9E5E-A3C0DB486B0A}"/>
    <cellStyle name="Currency 9 6 4" xfId="1246" xr:uid="{0E3DF9B1-DFF0-44CC-B8B7-D374652B407E}"/>
    <cellStyle name="Currency 9 7" xfId="409" xr:uid="{00000000-0005-0000-0000-000098010000}"/>
    <cellStyle name="Currency 9 7 2" xfId="839" xr:uid="{83B9E43C-49EA-4E96-9F5C-B447486A3061}"/>
    <cellStyle name="Currency 9 7 3" xfId="1248" xr:uid="{3EDF6D4A-38BD-4302-BD2E-AE676D7CE8E6}"/>
    <cellStyle name="Currency 9 8" xfId="820" xr:uid="{876CF980-91BE-47F8-BCB0-5291053E6A75}"/>
    <cellStyle name="Currency 9 9" xfId="1229" xr:uid="{81AE5B58-ED16-414E-B00B-9F949923B2D2}"/>
    <cellStyle name="Hyperlink" xfId="410" builtinId="8"/>
    <cellStyle name="Normal" xfId="0" builtinId="0"/>
    <cellStyle name="Normal 16" xfId="411" xr:uid="{00000000-0005-0000-0000-00009B010000}"/>
    <cellStyle name="Normal 2" xfId="412" xr:uid="{00000000-0005-0000-0000-00009C010000}"/>
    <cellStyle name="Normal 2 2" xfId="413" xr:uid="{00000000-0005-0000-0000-00009D010000}"/>
    <cellStyle name="Normal 2 2 2" xfId="840" xr:uid="{521F5ACF-D5E0-465F-A4CF-78E5202D563C}"/>
    <cellStyle name="Normal 2 2 3" xfId="1249" xr:uid="{580609F3-9F25-496A-9CF1-646F0477A72E}"/>
    <cellStyle name="Normal 2 3" xfId="414" xr:uid="{00000000-0005-0000-0000-00009E010000}"/>
    <cellStyle name="Normal 23" xfId="415" xr:uid="{00000000-0005-0000-0000-00009F010000}"/>
    <cellStyle name="Normal 26" xfId="416" xr:uid="{00000000-0005-0000-0000-0000A0010000}"/>
    <cellStyle name="Normal 29" xfId="417" xr:uid="{00000000-0005-0000-0000-0000A1010000}"/>
    <cellStyle name="Normal 3" xfId="418" xr:uid="{00000000-0005-0000-0000-0000A2010000}"/>
    <cellStyle name="Normal 33" xfId="419" xr:uid="{00000000-0005-0000-0000-0000A3010000}"/>
    <cellStyle name="Normal 37" xfId="420" xr:uid="{00000000-0005-0000-0000-0000A4010000}"/>
    <cellStyle name="Normal 38" xfId="421" xr:uid="{00000000-0005-0000-0000-0000A5010000}"/>
    <cellStyle name="Normal 39" xfId="422" xr:uid="{00000000-0005-0000-0000-0000A6010000}"/>
    <cellStyle name="Normal 4" xfId="423" xr:uid="{00000000-0005-0000-0000-0000A7010000}"/>
    <cellStyle name="Normal 4 2" xfId="424" xr:uid="{00000000-0005-0000-0000-0000A8010000}"/>
    <cellStyle name="Normal 40" xfId="425" xr:uid="{00000000-0005-0000-0000-0000A9010000}"/>
    <cellStyle name="Normal 5" xfId="426" xr:uid="{00000000-0005-0000-0000-0000AA010000}"/>
    <cellStyle name="Normal 6" xfId="427" xr:uid="{00000000-0005-0000-0000-0000AB010000}"/>
    <cellStyle name="Normal 6 2" xfId="428" xr:uid="{00000000-0005-0000-0000-0000AC010000}"/>
    <cellStyle name="Normal 9" xfId="429" xr:uid="{00000000-0005-0000-0000-0000AD010000}"/>
    <cellStyle name="Normal_BOC - Medical" xfId="430" xr:uid="{00000000-0005-0000-0000-0000AE010000}"/>
    <cellStyle name="Normal_Bulk Gases" xfId="1250" xr:uid="{CB92A152-167C-43B7-BC76-0670F6585D0C}"/>
    <cellStyle name="Normal_Gelatin" xfId="1251" xr:uid="{1074C7E6-E004-46D6-8149-C77EA35BE850}"/>
    <cellStyle name="Percent 2" xfId="431" xr:uid="{00000000-0005-0000-0000-0000AF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18</xdr:col>
      <xdr:colOff>0</xdr:colOff>
      <xdr:row>27</xdr:row>
      <xdr:rowOff>161925</xdr:rowOff>
    </xdr:to>
    <xdr:pic>
      <xdr:nvPicPr>
        <xdr:cNvPr id="3" name="Picture 2">
          <a:extLst>
            <a:ext uri="{FF2B5EF4-FFF2-40B4-BE49-F238E27FC236}">
              <a16:creationId xmlns:a16="http://schemas.microsoft.com/office/drawing/2014/main" id="{86F7098C-38BB-4197-8D2D-C8B534194C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34400" y="0"/>
          <a:ext cx="2438400" cy="483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0</xdr:row>
      <xdr:rowOff>0</xdr:rowOff>
    </xdr:from>
    <xdr:to>
      <xdr:col>21</xdr:col>
      <xdr:colOff>257466</xdr:colOff>
      <xdr:row>23</xdr:row>
      <xdr:rowOff>76766</xdr:rowOff>
    </xdr:to>
    <xdr:pic>
      <xdr:nvPicPr>
        <xdr:cNvPr id="5" name="Picture 4">
          <a:extLst>
            <a:ext uri="{FF2B5EF4-FFF2-40B4-BE49-F238E27FC236}">
              <a16:creationId xmlns:a16="http://schemas.microsoft.com/office/drawing/2014/main" id="{7A71E09E-0A3A-A860-FEBF-9C6DA7ED4380}"/>
            </a:ext>
          </a:extLst>
        </xdr:cNvPr>
        <xdr:cNvPicPr>
          <a:picLocks noChangeAspect="1"/>
        </xdr:cNvPicPr>
      </xdr:nvPicPr>
      <xdr:blipFill>
        <a:blip xmlns:r="http://schemas.openxmlformats.org/officeDocument/2006/relationships" r:embed="rId2"/>
        <a:stretch>
          <a:fillRect/>
        </a:stretch>
      </xdr:blipFill>
      <xdr:spPr>
        <a:xfrm>
          <a:off x="10972800" y="0"/>
          <a:ext cx="2086266" cy="40582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380999</xdr:rowOff>
    </xdr:from>
    <xdr:to>
      <xdr:col>3</xdr:col>
      <xdr:colOff>416718</xdr:colOff>
      <xdr:row>2</xdr:row>
      <xdr:rowOff>1306285</xdr:rowOff>
    </xdr:to>
    <xdr:sp macro="" textlink="">
      <xdr:nvSpPr>
        <xdr:cNvPr id="2" name="TextBox 1">
          <a:extLst>
            <a:ext uri="{FF2B5EF4-FFF2-40B4-BE49-F238E27FC236}">
              <a16:creationId xmlns:a16="http://schemas.microsoft.com/office/drawing/2014/main" id="{164731F0-3270-495B-B69C-C26BEE98606E}"/>
            </a:ext>
          </a:extLst>
        </xdr:cNvPr>
        <xdr:cNvSpPr txBox="1"/>
      </xdr:nvSpPr>
      <xdr:spPr>
        <a:xfrm>
          <a:off x="0" y="1023937"/>
          <a:ext cx="9584531" cy="1484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latin typeface="Arial" panose="020B0604020202020204" pitchFamily="34" charset="0"/>
              <a:cs typeface="Arial" panose="020B0604020202020204" pitchFamily="34" charset="0"/>
            </a:rPr>
            <a:t>Delivery Charges</a:t>
          </a:r>
        </a:p>
        <a:p>
          <a:endParaRPr lang="en-AU" sz="1400" b="1">
            <a:latin typeface="Arial" panose="020B0604020202020204" pitchFamily="34" charset="0"/>
            <a:cs typeface="Arial" panose="020B0604020202020204" pitchFamily="34" charset="0"/>
          </a:endParaRPr>
        </a:p>
        <a:p>
          <a:r>
            <a:rPr lang="en-AU" sz="1200" b="0">
              <a:latin typeface="Arial" panose="020B0604020202020204" pitchFamily="34" charset="0"/>
              <a:cs typeface="Arial" panose="020B0604020202020204" pitchFamily="34" charset="0"/>
            </a:rPr>
            <a:t>^</a:t>
          </a:r>
          <a:r>
            <a:rPr lang="en-AU" sz="1200" b="0" baseline="0">
              <a:latin typeface="Arial" panose="020B0604020202020204" pitchFamily="34" charset="0"/>
              <a:cs typeface="Arial" panose="020B0604020202020204" pitchFamily="34" charset="0"/>
            </a:rPr>
            <a:t> </a:t>
          </a:r>
          <a:r>
            <a:rPr lang="en-AU" sz="1200" b="0">
              <a:latin typeface="Arial" panose="020B0604020202020204" pitchFamily="34" charset="0"/>
              <a:cs typeface="Arial" panose="020B0604020202020204" pitchFamily="34" charset="0"/>
            </a:rPr>
            <a:t>Direct Delivery Charge is the Charge to deliver a cylinder from the respondent directly to the Customer.</a:t>
          </a:r>
        </a:p>
        <a:p>
          <a:r>
            <a:rPr lang="en-AU" sz="1200" b="0">
              <a:latin typeface="Arial" panose="020B0604020202020204" pitchFamily="34" charset="0"/>
              <a:cs typeface="Arial" panose="020B0604020202020204" pitchFamily="34" charset="0"/>
            </a:rPr>
            <a:t>^ Handling Charge is the charge to deliver a cylinder from BOC to an agent or retail outlet. Not applicable to any hospital.</a:t>
          </a:r>
        </a:p>
        <a:p>
          <a:r>
            <a:rPr lang="en-AU" sz="1200" b="0">
              <a:latin typeface="Arial" panose="020B0604020202020204" pitchFamily="34" charset="0"/>
              <a:cs typeface="Arial" panose="020B0604020202020204" pitchFamily="34" charset="0"/>
            </a:rPr>
            <a:t>^ Agent Delivery Charge is the charge to deliver a cylinder from an agent or retail outlet to the Customer. Not applicable to any hospital.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11205</xdr:rowOff>
    </xdr:from>
    <xdr:to>
      <xdr:col>4</xdr:col>
      <xdr:colOff>1797844</xdr:colOff>
      <xdr:row>2</xdr:row>
      <xdr:rowOff>1285875</xdr:rowOff>
    </xdr:to>
    <xdr:sp macro="" textlink="">
      <xdr:nvSpPr>
        <xdr:cNvPr id="2" name="TextBox 1">
          <a:extLst>
            <a:ext uri="{FF2B5EF4-FFF2-40B4-BE49-F238E27FC236}">
              <a16:creationId xmlns:a16="http://schemas.microsoft.com/office/drawing/2014/main" id="{8417BF6F-D10C-4C21-AADC-E65BC3801F2F}"/>
            </a:ext>
          </a:extLst>
        </xdr:cNvPr>
        <xdr:cNvSpPr txBox="1"/>
      </xdr:nvSpPr>
      <xdr:spPr>
        <a:xfrm>
          <a:off x="0" y="1201830"/>
          <a:ext cx="10846594" cy="1274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a:latin typeface="Arial" panose="020B0604020202020204" pitchFamily="34" charset="0"/>
              <a:cs typeface="Arial" panose="020B0604020202020204" pitchFamily="34" charset="0"/>
            </a:rPr>
            <a:t>Delivery</a:t>
          </a:r>
          <a:r>
            <a:rPr lang="en-AU" sz="1200" b="1" baseline="0">
              <a:latin typeface="Arial" panose="020B0604020202020204" pitchFamily="34" charset="0"/>
              <a:cs typeface="Arial" panose="020B0604020202020204" pitchFamily="34" charset="0"/>
            </a:rPr>
            <a:t> </a:t>
          </a:r>
          <a:r>
            <a:rPr lang="en-AU" sz="1200" b="1">
              <a:latin typeface="Arial" panose="020B0604020202020204" pitchFamily="34" charset="0"/>
              <a:cs typeface="Arial" panose="020B0604020202020204" pitchFamily="34" charset="0"/>
            </a:rPr>
            <a:t>Charges</a:t>
          </a:r>
        </a:p>
        <a:p>
          <a:endParaRPr lang="en-AU" sz="1400" b="1">
            <a:latin typeface="Arial" panose="020B0604020202020204" pitchFamily="34" charset="0"/>
            <a:cs typeface="Arial" panose="020B0604020202020204" pitchFamily="34" charset="0"/>
          </a:endParaRPr>
        </a:p>
        <a:p>
          <a:r>
            <a:rPr lang="en-AU" sz="1100" b="0">
              <a:latin typeface="Arial" panose="020B0604020202020204" pitchFamily="34" charset="0"/>
              <a:cs typeface="Arial" panose="020B0604020202020204" pitchFamily="34" charset="0"/>
            </a:rPr>
            <a:t>-</a:t>
          </a:r>
          <a:r>
            <a:rPr lang="en-AU" sz="1100" b="0" baseline="0">
              <a:latin typeface="Arial" panose="020B0604020202020204" pitchFamily="34" charset="0"/>
              <a:cs typeface="Arial" panose="020B0604020202020204" pitchFamily="34" charset="0"/>
            </a:rPr>
            <a:t> </a:t>
          </a:r>
          <a:r>
            <a:rPr lang="en-AU" sz="1100" b="0">
              <a:latin typeface="Arial" panose="020B0604020202020204" pitchFamily="34" charset="0"/>
              <a:cs typeface="Arial" panose="020B0604020202020204" pitchFamily="34" charset="0"/>
            </a:rPr>
            <a:t>BOC will deliver to all hospitals.</a:t>
          </a:r>
        </a:p>
        <a:p>
          <a:r>
            <a:rPr lang="en-AU" sz="1100" b="0" baseline="0">
              <a:latin typeface="Arial" panose="020B0604020202020204" pitchFamily="34" charset="0"/>
              <a:cs typeface="Arial" panose="020B0604020202020204" pitchFamily="34" charset="0"/>
            </a:rPr>
            <a:t>- </a:t>
          </a:r>
          <a:r>
            <a:rPr lang="en-AU" sz="1100" b="0">
              <a:latin typeface="Arial" panose="020B0604020202020204" pitchFamily="34" charset="0"/>
              <a:cs typeface="Arial" panose="020B0604020202020204" pitchFamily="34" charset="0"/>
            </a:rPr>
            <a:t>Where delivery is made directly from BOC Canning Vale or any BOC Gas &amp; Gear outlet, a "Direct Delivery Charge" will apply but no "Handling Charge" will apply.</a:t>
          </a:r>
        </a:p>
        <a:p>
          <a:r>
            <a:rPr lang="en-AU" sz="1100" b="0">
              <a:latin typeface="Arial" panose="020B0604020202020204" pitchFamily="34" charset="0"/>
              <a:cs typeface="Arial" panose="020B0604020202020204" pitchFamily="34" charset="0"/>
            </a:rPr>
            <a:t>-</a:t>
          </a:r>
          <a:r>
            <a:rPr lang="en-AU" sz="1100" b="0" baseline="0">
              <a:latin typeface="Arial" panose="020B0604020202020204" pitchFamily="34" charset="0"/>
              <a:cs typeface="Arial" panose="020B0604020202020204" pitchFamily="34" charset="0"/>
            </a:rPr>
            <a:t> </a:t>
          </a:r>
          <a:r>
            <a:rPr lang="en-AU" sz="1100" b="0">
              <a:latin typeface="Arial" panose="020B0604020202020204" pitchFamily="34" charset="0"/>
              <a:cs typeface="Arial" panose="020B0604020202020204" pitchFamily="34" charset="0"/>
            </a:rPr>
            <a:t>Where delivery is made by a local agent a "Handling Charge per Cylinder" will apply but no "Direct Delivery Charge" will apply.</a:t>
          </a:r>
        </a:p>
      </xdr:txBody>
    </xdr:sp>
    <xdr:clientData/>
  </xdr:twoCellAnchor>
  <xdr:oneCellAnchor>
    <xdr:from>
      <xdr:col>0</xdr:col>
      <xdr:colOff>11205</xdr:colOff>
      <xdr:row>3</xdr:row>
      <xdr:rowOff>11205</xdr:rowOff>
    </xdr:from>
    <xdr:ext cx="9787639" cy="1012732"/>
    <xdr:sp macro="" textlink="">
      <xdr:nvSpPr>
        <xdr:cNvPr id="3" name="TextBox 2">
          <a:extLst>
            <a:ext uri="{FF2B5EF4-FFF2-40B4-BE49-F238E27FC236}">
              <a16:creationId xmlns:a16="http://schemas.microsoft.com/office/drawing/2014/main" id="{47971778-90C7-477D-B506-55B795DBF739}"/>
            </a:ext>
          </a:extLst>
        </xdr:cNvPr>
        <xdr:cNvSpPr txBox="1"/>
      </xdr:nvSpPr>
      <xdr:spPr>
        <a:xfrm>
          <a:off x="11205" y="2416268"/>
          <a:ext cx="9787639" cy="1012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200" b="1" i="0" u="none" strike="noStrike">
              <a:solidFill>
                <a:schemeClr val="tx1"/>
              </a:solidFill>
              <a:effectLst/>
              <a:latin typeface="Arial" panose="020B0604020202020204" pitchFamily="34" charset="0"/>
              <a:ea typeface="+mn-ea"/>
              <a:cs typeface="Arial" panose="020B0604020202020204" pitchFamily="34" charset="0"/>
            </a:rPr>
            <a:t>Oygen Concentrators and Regulators</a:t>
          </a:r>
        </a:p>
        <a:p>
          <a:endParaRPr lang="en-AU" sz="1000">
            <a:latin typeface="Arial" panose="020B0604020202020204" pitchFamily="34" charset="0"/>
            <a:cs typeface="Arial" panose="020B0604020202020204" pitchFamily="34" charset="0"/>
          </a:endParaRPr>
        </a:p>
        <a:p>
          <a:r>
            <a:rPr lang="en-AU" sz="1100">
              <a:latin typeface="Arial" panose="020B0604020202020204" pitchFamily="34" charset="0"/>
              <a:cs typeface="Arial" panose="020B0604020202020204" pitchFamily="34" charset="0"/>
            </a:rPr>
            <a:t>- Oxygen Concentrators to include setup kit with spare filters, 3 nasal cannulae, swivel connector, 10m tubing and patient manual.</a:t>
          </a:r>
          <a:br>
            <a:rPr lang="en-AU" sz="1100">
              <a:latin typeface="Arial" panose="020B0604020202020204" pitchFamily="34" charset="0"/>
              <a:cs typeface="Arial" panose="020B0604020202020204" pitchFamily="34" charset="0"/>
            </a:rPr>
          </a:br>
          <a:r>
            <a:rPr lang="en-AU" sz="1100">
              <a:latin typeface="Arial" panose="020B0604020202020204" pitchFamily="34" charset="0"/>
              <a:cs typeface="Arial" panose="020B0604020202020204" pitchFamily="34" charset="0"/>
            </a:rPr>
            <a:t>- Oxygen Regulator / Flowmeters to include tubing and nasal cannula as per Customer's requirements. </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6F7A4-4DEE-46D7-9DF9-BA9C757FA0D2}">
  <dimension ref="A1:M45"/>
  <sheetViews>
    <sheetView topLeftCell="A17" workbookViewId="0">
      <selection activeCell="G43" sqref="G43"/>
    </sheetView>
  </sheetViews>
  <sheetFormatPr defaultRowHeight="13.5" x14ac:dyDescent="0.3"/>
  <cols>
    <col min="1" max="16384" width="9.140625" style="459"/>
  </cols>
  <sheetData>
    <row r="1" spans="1:13" ht="14.25" thickBot="1" x14ac:dyDescent="0.35">
      <c r="A1" s="599" t="s">
        <v>553</v>
      </c>
      <c r="B1" s="600"/>
      <c r="C1" s="600"/>
      <c r="D1" s="600"/>
      <c r="E1" s="600"/>
      <c r="F1" s="600"/>
      <c r="G1" s="600"/>
      <c r="H1" s="600"/>
      <c r="I1" s="600"/>
      <c r="J1" s="600"/>
      <c r="K1" s="600"/>
      <c r="L1" s="601"/>
      <c r="M1" s="602"/>
    </row>
    <row r="2" spans="1:13" x14ac:dyDescent="0.3">
      <c r="A2" s="460" t="s">
        <v>530</v>
      </c>
      <c r="B2" s="461" t="s">
        <v>531</v>
      </c>
      <c r="C2" s="461"/>
      <c r="D2" s="461" t="s">
        <v>532</v>
      </c>
      <c r="E2" s="461" t="s">
        <v>533</v>
      </c>
      <c r="F2" s="462" t="s">
        <v>534</v>
      </c>
      <c r="G2" s="463">
        <v>1</v>
      </c>
      <c r="H2" s="463"/>
      <c r="I2" s="461" t="s">
        <v>533</v>
      </c>
      <c r="J2" s="464" t="s">
        <v>535</v>
      </c>
      <c r="K2" s="465" t="s">
        <v>536</v>
      </c>
      <c r="L2" s="463"/>
      <c r="M2" s="466"/>
    </row>
    <row r="3" spans="1:13" x14ac:dyDescent="0.3">
      <c r="A3" s="460"/>
      <c r="B3" s="461"/>
      <c r="C3" s="461"/>
      <c r="D3" s="461"/>
      <c r="E3" s="461"/>
      <c r="F3" s="467"/>
      <c r="G3" s="461"/>
      <c r="H3" s="461"/>
      <c r="I3" s="461"/>
      <c r="J3" s="461" t="s">
        <v>537</v>
      </c>
      <c r="K3" s="461"/>
      <c r="L3" s="461"/>
      <c r="M3" s="468"/>
    </row>
    <row r="4" spans="1:13" x14ac:dyDescent="0.3">
      <c r="A4" s="460" t="s">
        <v>530</v>
      </c>
      <c r="B4" s="461" t="s">
        <v>531</v>
      </c>
      <c r="C4" s="467"/>
      <c r="D4" s="469" t="s">
        <v>538</v>
      </c>
      <c r="E4" s="469"/>
      <c r="F4" s="469"/>
      <c r="G4" s="469"/>
      <c r="H4" s="469"/>
      <c r="I4" s="467"/>
      <c r="J4" s="467"/>
      <c r="K4" s="467"/>
      <c r="L4" s="467"/>
      <c r="M4" s="470"/>
    </row>
    <row r="5" spans="1:13" x14ac:dyDescent="0.3">
      <c r="A5" s="460" t="s">
        <v>532</v>
      </c>
      <c r="B5" s="461" t="s">
        <v>531</v>
      </c>
      <c r="C5" s="467"/>
      <c r="D5" s="471" t="s">
        <v>539</v>
      </c>
      <c r="E5" s="471"/>
      <c r="F5" s="469"/>
      <c r="G5" s="469"/>
      <c r="H5" s="469"/>
      <c r="I5" s="469"/>
      <c r="J5" s="469"/>
      <c r="K5" s="469"/>
      <c r="L5" s="469"/>
      <c r="M5" s="472"/>
    </row>
    <row r="6" spans="1:13" x14ac:dyDescent="0.3">
      <c r="A6" s="460"/>
      <c r="B6" s="461"/>
      <c r="C6" s="467"/>
      <c r="D6" s="471"/>
      <c r="E6" s="471"/>
      <c r="F6" s="469"/>
      <c r="G6" s="469"/>
      <c r="H6" s="469"/>
      <c r="I6" s="469"/>
      <c r="J6" s="469"/>
      <c r="K6" s="469"/>
      <c r="L6" s="469"/>
      <c r="M6" s="472"/>
    </row>
    <row r="7" spans="1:13" x14ac:dyDescent="0.3">
      <c r="A7" s="460" t="s">
        <v>535</v>
      </c>
      <c r="B7" s="461" t="s">
        <v>531</v>
      </c>
      <c r="C7" s="467"/>
      <c r="D7" s="473" t="s">
        <v>540</v>
      </c>
      <c r="E7" s="473"/>
      <c r="F7" s="474"/>
      <c r="G7" s="467"/>
      <c r="H7" s="467"/>
      <c r="I7" s="467"/>
      <c r="J7" s="467"/>
      <c r="M7" s="470"/>
    </row>
    <row r="8" spans="1:13" x14ac:dyDescent="0.3">
      <c r="A8" s="460"/>
      <c r="B8" s="461"/>
      <c r="C8" s="467"/>
      <c r="D8" s="473" t="s">
        <v>541</v>
      </c>
      <c r="E8" s="473"/>
      <c r="F8" s="474"/>
      <c r="G8" s="471"/>
      <c r="H8" s="467"/>
      <c r="I8" s="467"/>
      <c r="J8" s="467"/>
      <c r="K8" s="467"/>
      <c r="L8" s="467"/>
      <c r="M8" s="470"/>
    </row>
    <row r="9" spans="1:13" x14ac:dyDescent="0.3">
      <c r="A9" s="460"/>
      <c r="B9" s="461"/>
      <c r="C9" s="467"/>
      <c r="D9" s="475" t="s">
        <v>548</v>
      </c>
      <c r="E9" s="473"/>
      <c r="F9" s="474"/>
      <c r="G9" s="471"/>
      <c r="H9" s="467"/>
      <c r="I9" s="467"/>
      <c r="J9" s="467"/>
      <c r="K9" s="476" t="s">
        <v>531</v>
      </c>
      <c r="L9" s="477">
        <v>131.5</v>
      </c>
      <c r="M9" s="470"/>
    </row>
    <row r="10" spans="1:13" x14ac:dyDescent="0.3">
      <c r="A10" s="460"/>
      <c r="B10" s="461"/>
      <c r="C10" s="467"/>
      <c r="D10" s="473"/>
      <c r="E10" s="473"/>
      <c r="F10" s="474"/>
      <c r="G10" s="471"/>
      <c r="H10" s="467"/>
      <c r="I10" s="467"/>
      <c r="J10" s="467"/>
      <c r="K10" s="467"/>
      <c r="L10" s="467"/>
      <c r="M10" s="470"/>
    </row>
    <row r="11" spans="1:13" x14ac:dyDescent="0.3">
      <c r="A11" s="460" t="s">
        <v>537</v>
      </c>
      <c r="B11" s="461" t="s">
        <v>531</v>
      </c>
      <c r="C11" s="467"/>
      <c r="D11" s="473" t="s">
        <v>542</v>
      </c>
      <c r="E11" s="471"/>
      <c r="F11" s="474"/>
      <c r="G11" s="467"/>
      <c r="H11" s="467"/>
      <c r="I11" s="467"/>
      <c r="J11" s="467"/>
      <c r="M11" s="470"/>
    </row>
    <row r="12" spans="1:13" x14ac:dyDescent="0.3">
      <c r="A12" s="460"/>
      <c r="B12" s="461"/>
      <c r="C12" s="467"/>
      <c r="D12" s="471" t="s">
        <v>543</v>
      </c>
      <c r="E12" s="471"/>
      <c r="F12" s="474"/>
      <c r="G12" s="467"/>
      <c r="H12" s="467"/>
      <c r="I12" s="467"/>
      <c r="J12" s="467"/>
      <c r="K12" s="476"/>
      <c r="L12" s="478"/>
      <c r="M12" s="470"/>
    </row>
    <row r="13" spans="1:13" x14ac:dyDescent="0.3">
      <c r="A13" s="460"/>
      <c r="B13" s="461"/>
      <c r="C13" s="467"/>
      <c r="D13" s="475" t="s">
        <v>549</v>
      </c>
      <c r="E13" s="471"/>
      <c r="F13" s="474"/>
      <c r="G13" s="467"/>
      <c r="H13" s="467"/>
      <c r="I13" s="467"/>
      <c r="J13" s="467"/>
      <c r="K13" s="476" t="s">
        <v>531</v>
      </c>
      <c r="L13" s="477">
        <v>124.8</v>
      </c>
      <c r="M13" s="470"/>
    </row>
    <row r="14" spans="1:13" ht="14.25" thickBot="1" x14ac:dyDescent="0.35">
      <c r="A14" s="460"/>
      <c r="B14" s="461"/>
      <c r="C14" s="467"/>
      <c r="D14" s="474"/>
      <c r="E14" s="474"/>
      <c r="F14" s="474"/>
      <c r="G14" s="467"/>
      <c r="H14" s="467"/>
      <c r="I14" s="467"/>
      <c r="J14" s="467"/>
      <c r="K14" s="467"/>
      <c r="L14" s="467"/>
      <c r="M14" s="470"/>
    </row>
    <row r="15" spans="1:13" x14ac:dyDescent="0.3">
      <c r="A15" s="479" t="s">
        <v>530</v>
      </c>
      <c r="B15" s="480" t="s">
        <v>531</v>
      </c>
      <c r="C15" s="481"/>
      <c r="D15" s="480" t="s">
        <v>532</v>
      </c>
      <c r="E15" s="480" t="s">
        <v>533</v>
      </c>
      <c r="F15" s="480" t="s">
        <v>534</v>
      </c>
      <c r="G15" s="482">
        <v>1</v>
      </c>
      <c r="H15" s="480" t="s">
        <v>533</v>
      </c>
      <c r="I15" s="483">
        <f>L9</f>
        <v>131.5</v>
      </c>
      <c r="J15" s="480" t="s">
        <v>536</v>
      </c>
      <c r="K15" s="482"/>
      <c r="L15" s="480"/>
      <c r="M15" s="484"/>
    </row>
    <row r="16" spans="1:13" x14ac:dyDescent="0.3">
      <c r="A16" s="485"/>
      <c r="B16" s="461"/>
      <c r="C16" s="467"/>
      <c r="D16" s="461"/>
      <c r="E16" s="461"/>
      <c r="F16" s="461"/>
      <c r="G16" s="461"/>
      <c r="H16" s="461"/>
      <c r="I16" s="486">
        <f>L13</f>
        <v>124.8</v>
      </c>
      <c r="J16" s="461"/>
      <c r="K16" s="461"/>
      <c r="L16" s="461"/>
      <c r="M16" s="468"/>
    </row>
    <row r="17" spans="1:13" x14ac:dyDescent="0.3">
      <c r="A17" s="485"/>
      <c r="B17" s="461"/>
      <c r="C17" s="467"/>
      <c r="D17" s="461"/>
      <c r="E17" s="461"/>
      <c r="F17" s="461"/>
      <c r="G17" s="461"/>
      <c r="H17" s="461"/>
      <c r="I17" s="486"/>
      <c r="J17" s="461"/>
      <c r="K17" s="461"/>
      <c r="L17" s="461"/>
      <c r="M17" s="468"/>
    </row>
    <row r="18" spans="1:13" x14ac:dyDescent="0.3">
      <c r="A18" s="485" t="s">
        <v>530</v>
      </c>
      <c r="B18" s="461" t="s">
        <v>531</v>
      </c>
      <c r="C18" s="467"/>
      <c r="D18" s="461" t="s">
        <v>532</v>
      </c>
      <c r="E18" s="461" t="s">
        <v>533</v>
      </c>
      <c r="F18" s="461" t="s">
        <v>534</v>
      </c>
      <c r="G18" s="463">
        <v>1</v>
      </c>
      <c r="H18" s="461" t="s">
        <v>533</v>
      </c>
      <c r="I18" s="487">
        <f>ROUND(I15/I16,4)</f>
        <v>1.0537000000000001</v>
      </c>
      <c r="J18" s="461" t="s">
        <v>536</v>
      </c>
      <c r="K18" s="463"/>
      <c r="L18" s="461"/>
      <c r="M18" s="488"/>
    </row>
    <row r="19" spans="1:13" x14ac:dyDescent="0.3">
      <c r="A19" s="485"/>
      <c r="B19" s="461"/>
      <c r="C19" s="467"/>
      <c r="D19" s="461"/>
      <c r="E19" s="461"/>
      <c r="F19" s="461"/>
      <c r="G19" s="463"/>
      <c r="H19" s="461"/>
      <c r="I19" s="487"/>
      <c r="J19" s="461"/>
      <c r="K19" s="463"/>
      <c r="L19" s="461"/>
      <c r="M19" s="488"/>
    </row>
    <row r="20" spans="1:13" x14ac:dyDescent="0.3">
      <c r="A20" s="489" t="s">
        <v>530</v>
      </c>
      <c r="B20" s="490" t="s">
        <v>531</v>
      </c>
      <c r="C20" s="491"/>
      <c r="D20" s="490" t="s">
        <v>532</v>
      </c>
      <c r="E20" s="490" t="s">
        <v>533</v>
      </c>
      <c r="F20" s="490"/>
      <c r="G20" s="492">
        <f>ROUND(G18*I18,4)</f>
        <v>1.0537000000000001</v>
      </c>
      <c r="H20" s="461" t="s">
        <v>531</v>
      </c>
      <c r="I20" s="502">
        <f>G20-1</f>
        <v>5.3700000000000081E-2</v>
      </c>
      <c r="J20" s="493"/>
      <c r="K20" s="493"/>
      <c r="L20" s="461"/>
      <c r="M20" s="488"/>
    </row>
    <row r="21" spans="1:13" x14ac:dyDescent="0.3">
      <c r="A21" s="494" t="s">
        <v>544</v>
      </c>
      <c r="H21" s="495"/>
      <c r="I21" s="495"/>
      <c r="J21" s="495"/>
      <c r="K21" s="495"/>
      <c r="L21" s="461"/>
      <c r="M21" s="488"/>
    </row>
    <row r="22" spans="1:13" ht="14.25" thickBot="1" x14ac:dyDescent="0.35">
      <c r="A22" s="496"/>
      <c r="B22" s="497"/>
      <c r="C22" s="497"/>
      <c r="D22" s="497"/>
      <c r="E22" s="497"/>
      <c r="F22" s="497"/>
      <c r="G22" s="497"/>
      <c r="H22" s="497"/>
      <c r="I22" s="497"/>
      <c r="J22" s="497"/>
      <c r="K22" s="497"/>
      <c r="L22" s="498"/>
      <c r="M22" s="499"/>
    </row>
    <row r="23" spans="1:13" ht="14.25" thickBot="1" x14ac:dyDescent="0.35">
      <c r="G23" s="501"/>
      <c r="K23" s="500"/>
    </row>
    <row r="24" spans="1:13" ht="14.25" thickBot="1" x14ac:dyDescent="0.35">
      <c r="A24" s="599" t="s">
        <v>552</v>
      </c>
      <c r="B24" s="600"/>
      <c r="C24" s="600"/>
      <c r="D24" s="600"/>
      <c r="E24" s="600"/>
      <c r="F24" s="600"/>
      <c r="G24" s="600"/>
      <c r="H24" s="600"/>
      <c r="I24" s="600"/>
      <c r="J24" s="600"/>
      <c r="K24" s="600"/>
      <c r="L24" s="601"/>
      <c r="M24" s="602"/>
    </row>
    <row r="25" spans="1:13" x14ac:dyDescent="0.3">
      <c r="A25" s="460" t="s">
        <v>530</v>
      </c>
      <c r="B25" s="461" t="s">
        <v>531</v>
      </c>
      <c r="C25" s="461"/>
      <c r="D25" s="461" t="s">
        <v>532</v>
      </c>
      <c r="E25" s="461" t="s">
        <v>533</v>
      </c>
      <c r="F25" s="462" t="s">
        <v>534</v>
      </c>
      <c r="G25" s="463">
        <v>1</v>
      </c>
      <c r="H25" s="463"/>
      <c r="I25" s="461" t="s">
        <v>533</v>
      </c>
      <c r="J25" s="464" t="s">
        <v>535</v>
      </c>
      <c r="K25" s="465" t="s">
        <v>536</v>
      </c>
      <c r="L25" s="463"/>
      <c r="M25" s="466"/>
    </row>
    <row r="26" spans="1:13" x14ac:dyDescent="0.3">
      <c r="A26" s="460"/>
      <c r="B26" s="461"/>
      <c r="C26" s="461"/>
      <c r="D26" s="461"/>
      <c r="E26" s="461"/>
      <c r="F26" s="467"/>
      <c r="G26" s="461"/>
      <c r="H26" s="461"/>
      <c r="I26" s="461"/>
      <c r="J26" s="461" t="s">
        <v>537</v>
      </c>
      <c r="K26" s="461"/>
      <c r="L26" s="461"/>
      <c r="M26" s="468"/>
    </row>
    <row r="27" spans="1:13" x14ac:dyDescent="0.3">
      <c r="A27" s="460" t="s">
        <v>530</v>
      </c>
      <c r="B27" s="461" t="s">
        <v>531</v>
      </c>
      <c r="C27" s="467"/>
      <c r="D27" s="469" t="s">
        <v>538</v>
      </c>
      <c r="E27" s="469"/>
      <c r="F27" s="469"/>
      <c r="G27" s="469"/>
      <c r="H27" s="469"/>
      <c r="I27" s="467"/>
      <c r="J27" s="467"/>
      <c r="K27" s="467"/>
      <c r="L27" s="467"/>
      <c r="M27" s="470"/>
    </row>
    <row r="28" spans="1:13" x14ac:dyDescent="0.3">
      <c r="A28" s="460" t="s">
        <v>532</v>
      </c>
      <c r="B28" s="461" t="s">
        <v>531</v>
      </c>
      <c r="C28" s="467"/>
      <c r="D28" s="471" t="s">
        <v>539</v>
      </c>
      <c r="E28" s="471"/>
      <c r="F28" s="469"/>
      <c r="G28" s="469"/>
      <c r="H28" s="469"/>
      <c r="I28" s="469"/>
      <c r="J28" s="469"/>
      <c r="K28" s="469"/>
      <c r="L28" s="469"/>
      <c r="M28" s="472"/>
    </row>
    <row r="29" spans="1:13" x14ac:dyDescent="0.3">
      <c r="A29" s="460"/>
      <c r="B29" s="461"/>
      <c r="C29" s="467"/>
      <c r="D29" s="471"/>
      <c r="E29" s="471"/>
      <c r="F29" s="469"/>
      <c r="G29" s="469"/>
      <c r="H29" s="469"/>
      <c r="I29" s="469"/>
      <c r="J29" s="469"/>
      <c r="K29" s="469"/>
      <c r="L29" s="469"/>
      <c r="M29" s="472"/>
    </row>
    <row r="30" spans="1:13" x14ac:dyDescent="0.3">
      <c r="A30" s="460" t="s">
        <v>535</v>
      </c>
      <c r="B30" s="461" t="s">
        <v>531</v>
      </c>
      <c r="C30" s="467"/>
      <c r="D30" s="473" t="s">
        <v>545</v>
      </c>
      <c r="E30" s="473"/>
      <c r="F30" s="474"/>
      <c r="G30" s="467"/>
      <c r="H30" s="467"/>
      <c r="I30" s="467"/>
      <c r="J30" s="467"/>
      <c r="M30" s="470"/>
    </row>
    <row r="31" spans="1:13" x14ac:dyDescent="0.3">
      <c r="A31" s="460"/>
      <c r="B31" s="461"/>
      <c r="C31" s="467"/>
      <c r="D31" s="473" t="s">
        <v>546</v>
      </c>
      <c r="E31" s="473"/>
      <c r="F31" s="474"/>
      <c r="G31" s="471"/>
      <c r="H31" s="467"/>
      <c r="I31" s="467"/>
      <c r="J31" s="467"/>
      <c r="K31" s="467"/>
      <c r="L31" s="467"/>
      <c r="M31" s="470"/>
    </row>
    <row r="32" spans="1:13" x14ac:dyDescent="0.3">
      <c r="A32" s="460"/>
      <c r="B32" s="461"/>
      <c r="C32" s="467"/>
      <c r="D32" s="475" t="s">
        <v>550</v>
      </c>
      <c r="E32" s="473"/>
      <c r="F32" s="474"/>
      <c r="G32" s="471"/>
      <c r="H32" s="467"/>
      <c r="I32" s="467"/>
      <c r="J32" s="467"/>
      <c r="K32" s="476" t="s">
        <v>531</v>
      </c>
      <c r="L32" s="477">
        <v>128.30000000000001</v>
      </c>
      <c r="M32" s="470"/>
    </row>
    <row r="33" spans="1:13" x14ac:dyDescent="0.3">
      <c r="A33" s="460"/>
      <c r="B33" s="461"/>
      <c r="C33" s="467"/>
      <c r="D33" s="473"/>
      <c r="E33" s="473"/>
      <c r="F33" s="474"/>
      <c r="G33" s="471"/>
      <c r="H33" s="467"/>
      <c r="I33" s="467"/>
      <c r="J33" s="467"/>
      <c r="K33" s="467"/>
      <c r="L33" s="467"/>
      <c r="M33" s="470"/>
    </row>
    <row r="34" spans="1:13" x14ac:dyDescent="0.3">
      <c r="A34" s="460" t="s">
        <v>537</v>
      </c>
      <c r="B34" s="461" t="s">
        <v>531</v>
      </c>
      <c r="C34" s="467"/>
      <c r="D34" s="473" t="s">
        <v>547</v>
      </c>
      <c r="E34" s="471"/>
      <c r="F34" s="474"/>
      <c r="G34" s="467"/>
      <c r="H34" s="467"/>
      <c r="I34" s="467"/>
      <c r="J34" s="467"/>
      <c r="M34" s="470"/>
    </row>
    <row r="35" spans="1:13" x14ac:dyDescent="0.3">
      <c r="A35" s="460"/>
      <c r="B35" s="461"/>
      <c r="C35" s="467"/>
      <c r="D35" s="473" t="s">
        <v>546</v>
      </c>
      <c r="E35" s="471"/>
      <c r="F35" s="474"/>
      <c r="G35" s="467"/>
      <c r="H35" s="467"/>
      <c r="I35" s="467"/>
      <c r="J35" s="467"/>
      <c r="K35" s="476"/>
      <c r="L35" s="478"/>
      <c r="M35" s="470"/>
    </row>
    <row r="36" spans="1:13" x14ac:dyDescent="0.3">
      <c r="A36" s="460"/>
      <c r="B36" s="461"/>
      <c r="C36" s="467"/>
      <c r="D36" s="475" t="s">
        <v>551</v>
      </c>
      <c r="E36" s="471"/>
      <c r="F36" s="474"/>
      <c r="G36" s="467"/>
      <c r="H36" s="467"/>
      <c r="I36" s="467"/>
      <c r="J36" s="467"/>
      <c r="K36" s="476" t="s">
        <v>531</v>
      </c>
      <c r="L36" s="477">
        <v>125.7</v>
      </c>
      <c r="M36" s="470"/>
    </row>
    <row r="37" spans="1:13" ht="14.25" thickBot="1" x14ac:dyDescent="0.35">
      <c r="A37" s="460"/>
      <c r="B37" s="461"/>
      <c r="C37" s="467"/>
      <c r="D37" s="474"/>
      <c r="E37" s="474"/>
      <c r="F37" s="474"/>
      <c r="G37" s="467"/>
      <c r="H37" s="467"/>
      <c r="I37" s="467"/>
      <c r="J37" s="467"/>
      <c r="K37" s="467"/>
      <c r="L37" s="467"/>
      <c r="M37" s="470"/>
    </row>
    <row r="38" spans="1:13" x14ac:dyDescent="0.3">
      <c r="A38" s="479" t="s">
        <v>530</v>
      </c>
      <c r="B38" s="480" t="s">
        <v>531</v>
      </c>
      <c r="C38" s="481"/>
      <c r="D38" s="480" t="s">
        <v>532</v>
      </c>
      <c r="E38" s="480" t="s">
        <v>533</v>
      </c>
      <c r="F38" s="480" t="s">
        <v>534</v>
      </c>
      <c r="G38" s="482">
        <v>1</v>
      </c>
      <c r="H38" s="480" t="s">
        <v>533</v>
      </c>
      <c r="I38" s="483">
        <f>L32</f>
        <v>128.30000000000001</v>
      </c>
      <c r="J38" s="480" t="s">
        <v>536</v>
      </c>
      <c r="K38" s="482"/>
      <c r="L38" s="480"/>
      <c r="M38" s="484"/>
    </row>
    <row r="39" spans="1:13" x14ac:dyDescent="0.3">
      <c r="A39" s="485"/>
      <c r="B39" s="461"/>
      <c r="C39" s="467"/>
      <c r="D39" s="461"/>
      <c r="E39" s="461"/>
      <c r="F39" s="461"/>
      <c r="G39" s="461"/>
      <c r="H39" s="461"/>
      <c r="I39" s="486">
        <f>L36</f>
        <v>125.7</v>
      </c>
      <c r="J39" s="461"/>
      <c r="K39" s="461"/>
      <c r="L39" s="461"/>
      <c r="M39" s="468"/>
    </row>
    <row r="40" spans="1:13" x14ac:dyDescent="0.3">
      <c r="A40" s="485"/>
      <c r="B40" s="461"/>
      <c r="C40" s="467"/>
      <c r="D40" s="461"/>
      <c r="E40" s="461"/>
      <c r="F40" s="461"/>
      <c r="G40" s="461"/>
      <c r="H40" s="461"/>
      <c r="I40" s="486"/>
      <c r="J40" s="461"/>
      <c r="K40" s="461"/>
      <c r="L40" s="461"/>
      <c r="M40" s="468"/>
    </row>
    <row r="41" spans="1:13" x14ac:dyDescent="0.3">
      <c r="A41" s="485" t="s">
        <v>530</v>
      </c>
      <c r="B41" s="461" t="s">
        <v>531</v>
      </c>
      <c r="C41" s="467"/>
      <c r="D41" s="461" t="s">
        <v>532</v>
      </c>
      <c r="E41" s="461" t="s">
        <v>533</v>
      </c>
      <c r="F41" s="461" t="s">
        <v>534</v>
      </c>
      <c r="G41" s="463">
        <v>1</v>
      </c>
      <c r="H41" s="461" t="s">
        <v>533</v>
      </c>
      <c r="I41" s="487">
        <f>ROUND(I38/I39,4)</f>
        <v>1.0206999999999999</v>
      </c>
      <c r="J41" s="461" t="s">
        <v>536</v>
      </c>
      <c r="K41" s="463"/>
      <c r="L41" s="461"/>
      <c r="M41" s="488"/>
    </row>
    <row r="42" spans="1:13" x14ac:dyDescent="0.3">
      <c r="A42" s="485"/>
      <c r="B42" s="461"/>
      <c r="C42" s="467"/>
      <c r="D42" s="461"/>
      <c r="E42" s="461"/>
      <c r="F42" s="461"/>
      <c r="G42" s="463"/>
      <c r="H42" s="461"/>
      <c r="I42" s="487"/>
      <c r="J42" s="461"/>
      <c r="K42" s="463"/>
      <c r="L42" s="461"/>
      <c r="M42" s="488"/>
    </row>
    <row r="43" spans="1:13" x14ac:dyDescent="0.3">
      <c r="A43" s="489" t="s">
        <v>530</v>
      </c>
      <c r="B43" s="490" t="s">
        <v>531</v>
      </c>
      <c r="C43" s="491"/>
      <c r="D43" s="490" t="s">
        <v>532</v>
      </c>
      <c r="E43" s="490" t="s">
        <v>533</v>
      </c>
      <c r="F43" s="490"/>
      <c r="G43" s="492">
        <f>ROUND(G41*I41,4)</f>
        <v>1.0206999999999999</v>
      </c>
      <c r="H43" s="461" t="s">
        <v>531</v>
      </c>
      <c r="I43" s="502">
        <f>G43-1</f>
        <v>2.0699999999999941E-2</v>
      </c>
      <c r="J43" s="493"/>
      <c r="K43" s="493"/>
      <c r="L43" s="461"/>
      <c r="M43" s="488"/>
    </row>
    <row r="44" spans="1:13" x14ac:dyDescent="0.3">
      <c r="A44" s="494" t="s">
        <v>544</v>
      </c>
      <c r="H44" s="495"/>
      <c r="I44" s="495"/>
      <c r="J44" s="495"/>
      <c r="K44" s="495"/>
      <c r="L44" s="461"/>
      <c r="M44" s="488"/>
    </row>
    <row r="45" spans="1:13" ht="14.25" thickBot="1" x14ac:dyDescent="0.35">
      <c r="A45" s="496"/>
      <c r="B45" s="497"/>
      <c r="C45" s="497"/>
      <c r="D45" s="497"/>
      <c r="E45" s="497"/>
      <c r="F45" s="497"/>
      <c r="G45" s="497"/>
      <c r="H45" s="497"/>
      <c r="I45" s="497"/>
      <c r="J45" s="497"/>
      <c r="K45" s="497"/>
      <c r="L45" s="498"/>
      <c r="M45" s="499"/>
    </row>
  </sheetData>
  <mergeCells count="4">
    <mergeCell ref="A1:K1"/>
    <mergeCell ref="L1:M1"/>
    <mergeCell ref="A24:K24"/>
    <mergeCell ref="L24:M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T1338"/>
  <sheetViews>
    <sheetView showGridLines="0" topLeftCell="A44" zoomScale="90" zoomScaleNormal="90" workbookViewId="0">
      <selection activeCell="C17" sqref="C17"/>
    </sheetView>
  </sheetViews>
  <sheetFormatPr defaultRowHeight="12.75" x14ac:dyDescent="0.2"/>
  <cols>
    <col min="1" max="1" width="22.140625" customWidth="1"/>
    <col min="2" max="2" width="31.7109375" bestFit="1" customWidth="1"/>
    <col min="3" max="3" width="17.5703125" customWidth="1"/>
    <col min="4" max="4" width="23.85546875" style="10" customWidth="1"/>
    <col min="5" max="5" width="14.42578125" style="10" customWidth="1"/>
    <col min="6" max="6" width="14.42578125" style="27" customWidth="1"/>
    <col min="7" max="8" width="14.42578125" customWidth="1"/>
    <col min="9" max="9" width="14.42578125" style="28" customWidth="1"/>
    <col min="10" max="12" width="14.42578125" customWidth="1"/>
    <col min="13" max="16" width="14.42578125" style="30" customWidth="1"/>
    <col min="17" max="20" width="14.42578125" customWidth="1"/>
  </cols>
  <sheetData>
    <row r="1" spans="1:20" s="5" customFormat="1" ht="41.25" customHeight="1" x14ac:dyDescent="0.25">
      <c r="A1" s="621" t="s">
        <v>327</v>
      </c>
      <c r="B1" s="622"/>
      <c r="C1" s="622"/>
      <c r="D1" s="622"/>
      <c r="E1" s="13"/>
      <c r="F1" s="13"/>
      <c r="G1" s="13"/>
      <c r="H1" s="13"/>
      <c r="I1" s="13"/>
      <c r="J1" s="13"/>
      <c r="K1"/>
      <c r="L1" s="16"/>
      <c r="M1" s="532"/>
      <c r="N1" s="532"/>
      <c r="O1" s="532"/>
      <c r="P1" s="532"/>
    </row>
    <row r="2" spans="1:20" ht="18.75" thickBot="1" x14ac:dyDescent="0.25">
      <c r="A2" s="210" t="s">
        <v>528</v>
      </c>
      <c r="B2" s="31"/>
      <c r="C2" s="4"/>
      <c r="D2" s="4"/>
      <c r="E2" s="13"/>
      <c r="F2" s="13"/>
      <c r="G2" s="13"/>
      <c r="H2" s="13"/>
      <c r="I2" s="13"/>
      <c r="J2" s="13"/>
      <c r="L2" s="13"/>
    </row>
    <row r="3" spans="1:20" ht="41.25" customHeight="1" thickBot="1" x14ac:dyDescent="0.25">
      <c r="A3" s="619" t="s">
        <v>306</v>
      </c>
      <c r="B3" s="619"/>
      <c r="C3" s="619"/>
      <c r="D3" s="620"/>
      <c r="E3" s="609" t="s">
        <v>554</v>
      </c>
      <c r="F3" s="610"/>
      <c r="G3" s="610"/>
      <c r="H3" s="610"/>
      <c r="I3" s="610"/>
      <c r="J3" s="610"/>
      <c r="K3" s="610"/>
      <c r="L3" s="611"/>
      <c r="M3" s="532"/>
      <c r="N3" s="532"/>
      <c r="O3" s="532"/>
      <c r="P3" s="532"/>
      <c r="Q3" s="5"/>
      <c r="R3" s="5"/>
      <c r="S3" s="5"/>
      <c r="T3" s="5"/>
    </row>
    <row r="4" spans="1:20" ht="66.75" customHeight="1" thickBot="1" x14ac:dyDescent="0.25">
      <c r="A4" s="45" t="s">
        <v>16</v>
      </c>
      <c r="B4" s="40" t="s">
        <v>1</v>
      </c>
      <c r="C4" s="40" t="s">
        <v>399</v>
      </c>
      <c r="D4" s="293" t="s">
        <v>166</v>
      </c>
      <c r="E4" s="41" t="s">
        <v>175</v>
      </c>
      <c r="F4" s="41" t="s">
        <v>304</v>
      </c>
      <c r="G4" s="41" t="s">
        <v>305</v>
      </c>
      <c r="H4" s="41" t="s">
        <v>176</v>
      </c>
      <c r="I4" s="41" t="s">
        <v>177</v>
      </c>
      <c r="J4" s="41" t="s">
        <v>178</v>
      </c>
      <c r="K4" s="293" t="s">
        <v>70</v>
      </c>
      <c r="L4" s="40" t="s">
        <v>71</v>
      </c>
      <c r="M4" s="532"/>
      <c r="N4" s="532"/>
      <c r="O4" s="532"/>
      <c r="P4" s="532"/>
      <c r="Q4" s="5"/>
      <c r="R4" s="5"/>
      <c r="S4" s="5"/>
      <c r="T4" s="5"/>
    </row>
    <row r="5" spans="1:20" x14ac:dyDescent="0.2">
      <c r="A5" s="631" t="s">
        <v>529</v>
      </c>
      <c r="B5" s="35" t="s">
        <v>12</v>
      </c>
      <c r="C5" s="247" t="s">
        <v>400</v>
      </c>
      <c r="D5" s="265" t="s">
        <v>197</v>
      </c>
      <c r="E5" s="503">
        <v>0.45034400410000008</v>
      </c>
      <c r="F5" s="289">
        <v>0</v>
      </c>
      <c r="G5" s="289">
        <v>0</v>
      </c>
      <c r="H5" s="289">
        <v>0</v>
      </c>
      <c r="I5" s="507">
        <v>2446.5093206400002</v>
      </c>
      <c r="J5" s="289">
        <f>I5*12</f>
        <v>29358.111847680004</v>
      </c>
      <c r="K5" s="289">
        <v>0</v>
      </c>
      <c r="L5" s="300">
        <v>0</v>
      </c>
      <c r="M5" s="532"/>
      <c r="N5" s="532"/>
      <c r="O5" s="532"/>
      <c r="P5" s="532"/>
      <c r="Q5" s="5"/>
      <c r="R5" s="5"/>
      <c r="S5" s="5"/>
      <c r="T5" s="5"/>
    </row>
    <row r="6" spans="1:20" x14ac:dyDescent="0.2">
      <c r="A6" s="632"/>
      <c r="B6" s="36" t="s">
        <v>12</v>
      </c>
      <c r="C6" s="248" t="s">
        <v>400</v>
      </c>
      <c r="D6" s="266" t="s">
        <v>5</v>
      </c>
      <c r="E6" s="504">
        <v>0.45034400410000008</v>
      </c>
      <c r="F6" s="287">
        <v>0</v>
      </c>
      <c r="G6" s="287">
        <v>0</v>
      </c>
      <c r="H6" s="287">
        <v>0</v>
      </c>
      <c r="I6" s="508">
        <v>1697.2690865899997</v>
      </c>
      <c r="J6" s="287">
        <f t="shared" ref="J6:J19" si="0">I6*12</f>
        <v>20367.229039079997</v>
      </c>
      <c r="K6" s="287">
        <v>0</v>
      </c>
      <c r="L6" s="301">
        <v>0</v>
      </c>
      <c r="M6" s="532"/>
      <c r="N6" s="532"/>
      <c r="O6" s="532"/>
      <c r="P6" s="532"/>
      <c r="Q6" s="5"/>
      <c r="R6" s="5"/>
      <c r="S6" s="5"/>
      <c r="T6" s="5"/>
    </row>
    <row r="7" spans="1:20" x14ac:dyDescent="0.2">
      <c r="A7" s="632"/>
      <c r="B7" s="36" t="s">
        <v>11</v>
      </c>
      <c r="C7" s="248" t="s">
        <v>400</v>
      </c>
      <c r="D7" s="266" t="s">
        <v>5</v>
      </c>
      <c r="E7" s="504">
        <v>0.45034400410000008</v>
      </c>
      <c r="F7" s="287">
        <v>0</v>
      </c>
      <c r="G7" s="287">
        <v>0</v>
      </c>
      <c r="H7" s="287">
        <v>0</v>
      </c>
      <c r="I7" s="508">
        <v>1697.2690865899997</v>
      </c>
      <c r="J7" s="287">
        <f t="shared" si="0"/>
        <v>20367.229039079997</v>
      </c>
      <c r="K7" s="287">
        <v>0</v>
      </c>
      <c r="L7" s="301">
        <v>0</v>
      </c>
      <c r="M7" s="532"/>
      <c r="N7" s="532"/>
      <c r="O7" s="532"/>
      <c r="P7" s="532"/>
      <c r="Q7" s="5"/>
      <c r="R7" s="5"/>
      <c r="S7" s="5"/>
      <c r="T7" s="5"/>
    </row>
    <row r="8" spans="1:20" x14ac:dyDescent="0.2">
      <c r="A8" s="632"/>
      <c r="B8" s="36" t="s">
        <v>11</v>
      </c>
      <c r="C8" s="248" t="s">
        <v>400</v>
      </c>
      <c r="D8" s="266" t="s">
        <v>2</v>
      </c>
      <c r="E8" s="504">
        <v>0.45034400410000008</v>
      </c>
      <c r="F8" s="287">
        <v>0</v>
      </c>
      <c r="G8" s="287">
        <v>0</v>
      </c>
      <c r="H8" s="287">
        <v>0</v>
      </c>
      <c r="I8" s="508">
        <v>1050.4778907699999</v>
      </c>
      <c r="J8" s="287">
        <f t="shared" si="0"/>
        <v>12605.734689239998</v>
      </c>
      <c r="K8" s="287">
        <v>0</v>
      </c>
      <c r="L8" s="301">
        <v>0</v>
      </c>
      <c r="M8" s="532"/>
      <c r="N8" s="532"/>
      <c r="O8" s="532"/>
      <c r="P8" s="532"/>
      <c r="Q8" s="5"/>
      <c r="R8" s="5"/>
      <c r="S8" s="5"/>
      <c r="T8" s="5"/>
    </row>
    <row r="9" spans="1:20" x14ac:dyDescent="0.2">
      <c r="A9" s="632"/>
      <c r="B9" s="36" t="s">
        <v>17</v>
      </c>
      <c r="C9" s="248" t="s">
        <v>400</v>
      </c>
      <c r="D9" s="266" t="s">
        <v>5</v>
      </c>
      <c r="E9" s="504">
        <v>0.45034400410000008</v>
      </c>
      <c r="F9" s="287">
        <v>0</v>
      </c>
      <c r="G9" s="287">
        <v>0</v>
      </c>
      <c r="H9" s="287">
        <v>0</v>
      </c>
      <c r="I9" s="508">
        <v>1697.2690865899997</v>
      </c>
      <c r="J9" s="287">
        <f t="shared" si="0"/>
        <v>20367.229039079997</v>
      </c>
      <c r="K9" s="287">
        <v>0</v>
      </c>
      <c r="L9" s="301">
        <v>0</v>
      </c>
      <c r="M9" s="532"/>
      <c r="N9" s="532"/>
      <c r="O9" s="532"/>
      <c r="P9" s="532"/>
      <c r="Q9" s="5"/>
      <c r="R9" s="5"/>
      <c r="S9" s="5"/>
      <c r="T9" s="5"/>
    </row>
    <row r="10" spans="1:20" x14ac:dyDescent="0.2">
      <c r="A10" s="632"/>
      <c r="B10" s="36" t="s">
        <v>17</v>
      </c>
      <c r="C10" s="248" t="s">
        <v>400</v>
      </c>
      <c r="D10" s="266" t="s">
        <v>4</v>
      </c>
      <c r="E10" s="504">
        <v>0.45034400410000008</v>
      </c>
      <c r="F10" s="287">
        <v>0</v>
      </c>
      <c r="G10" s="287">
        <v>0</v>
      </c>
      <c r="H10" s="287">
        <v>0</v>
      </c>
      <c r="I10" s="508">
        <v>871.57543626999995</v>
      </c>
      <c r="J10" s="287">
        <f t="shared" si="0"/>
        <v>10458.905235239999</v>
      </c>
      <c r="K10" s="287">
        <v>0</v>
      </c>
      <c r="L10" s="301">
        <v>0</v>
      </c>
      <c r="M10" s="532"/>
      <c r="N10" s="532"/>
      <c r="O10" s="532"/>
      <c r="P10" s="532"/>
      <c r="Q10" s="5"/>
      <c r="R10" s="5"/>
      <c r="S10" s="5"/>
      <c r="T10" s="5"/>
    </row>
    <row r="11" spans="1:20" x14ac:dyDescent="0.2">
      <c r="A11" s="632"/>
      <c r="B11" s="36" t="s">
        <v>28</v>
      </c>
      <c r="C11" s="248" t="s">
        <v>400</v>
      </c>
      <c r="D11" s="266" t="s">
        <v>3</v>
      </c>
      <c r="E11" s="504">
        <v>0.45034400410000008</v>
      </c>
      <c r="F11" s="287">
        <v>0</v>
      </c>
      <c r="G11" s="287">
        <v>0</v>
      </c>
      <c r="H11" s="287">
        <v>0</v>
      </c>
      <c r="I11" s="508">
        <v>1211.0276308900002</v>
      </c>
      <c r="J11" s="287">
        <f t="shared" si="0"/>
        <v>14532.331570680002</v>
      </c>
      <c r="K11" s="287">
        <v>0</v>
      </c>
      <c r="L11" s="301">
        <v>0</v>
      </c>
      <c r="M11" s="532"/>
      <c r="N11" s="532"/>
      <c r="O11" s="532"/>
      <c r="P11" s="532"/>
      <c r="Q11" s="5"/>
      <c r="R11" s="5"/>
      <c r="S11" s="5"/>
      <c r="T11" s="5"/>
    </row>
    <row r="12" spans="1:20" x14ac:dyDescent="0.2">
      <c r="A12" s="632"/>
      <c r="B12" s="36" t="s">
        <v>173</v>
      </c>
      <c r="C12" s="248" t="s">
        <v>400</v>
      </c>
      <c r="D12" s="266" t="s">
        <v>198</v>
      </c>
      <c r="E12" s="504">
        <v>0.45034400410000008</v>
      </c>
      <c r="F12" s="287">
        <v>0</v>
      </c>
      <c r="G12" s="287">
        <v>0</v>
      </c>
      <c r="H12" s="287">
        <v>0</v>
      </c>
      <c r="I12" s="508">
        <v>2293.6187150800001</v>
      </c>
      <c r="J12" s="287">
        <f t="shared" si="0"/>
        <v>27523.424580960003</v>
      </c>
      <c r="K12" s="287">
        <v>0</v>
      </c>
      <c r="L12" s="301">
        <v>0</v>
      </c>
      <c r="M12" s="532"/>
      <c r="N12" s="532"/>
      <c r="O12" s="532"/>
      <c r="P12" s="532"/>
      <c r="Q12" s="5"/>
      <c r="R12" s="5"/>
      <c r="S12" s="5"/>
      <c r="T12" s="5"/>
    </row>
    <row r="13" spans="1:20" x14ac:dyDescent="0.2">
      <c r="A13" s="632"/>
      <c r="B13" s="36" t="s">
        <v>173</v>
      </c>
      <c r="C13" s="248" t="s">
        <v>400</v>
      </c>
      <c r="D13" s="266" t="s">
        <v>174</v>
      </c>
      <c r="E13" s="504">
        <v>0.45034400410000008</v>
      </c>
      <c r="F13" s="287">
        <v>0</v>
      </c>
      <c r="G13" s="287">
        <v>0</v>
      </c>
      <c r="H13" s="287">
        <v>0</v>
      </c>
      <c r="I13" s="508">
        <v>1697.2690865899997</v>
      </c>
      <c r="J13" s="287">
        <f t="shared" si="0"/>
        <v>20367.229039079997</v>
      </c>
      <c r="K13" s="287">
        <v>0</v>
      </c>
      <c r="L13" s="301">
        <v>0</v>
      </c>
      <c r="M13" s="532"/>
      <c r="N13" s="532"/>
      <c r="O13" s="532"/>
      <c r="P13" s="532"/>
      <c r="Q13" s="5"/>
      <c r="R13" s="5"/>
      <c r="S13" s="5"/>
      <c r="T13" s="5"/>
    </row>
    <row r="14" spans="1:20" x14ac:dyDescent="0.2">
      <c r="A14" s="632"/>
      <c r="B14" s="36" t="s">
        <v>173</v>
      </c>
      <c r="C14" s="248" t="s">
        <v>400</v>
      </c>
      <c r="D14" s="266" t="s">
        <v>6</v>
      </c>
      <c r="E14" s="504">
        <v>0.45034400410000008</v>
      </c>
      <c r="F14" s="287">
        <v>0</v>
      </c>
      <c r="G14" s="287">
        <v>0</v>
      </c>
      <c r="H14" s="287">
        <v>0</v>
      </c>
      <c r="I14" s="508">
        <v>1211.0276308900002</v>
      </c>
      <c r="J14" s="287">
        <f t="shared" si="0"/>
        <v>14532.331570680002</v>
      </c>
      <c r="K14" s="287">
        <v>0</v>
      </c>
      <c r="L14" s="301">
        <v>0</v>
      </c>
      <c r="M14" s="532"/>
      <c r="N14" s="532"/>
      <c r="O14" s="532"/>
      <c r="P14" s="532"/>
      <c r="Q14" s="5"/>
      <c r="R14" s="5"/>
      <c r="S14" s="5"/>
      <c r="T14" s="5"/>
    </row>
    <row r="15" spans="1:20" x14ac:dyDescent="0.2">
      <c r="A15" s="632"/>
      <c r="B15" s="36" t="s">
        <v>394</v>
      </c>
      <c r="C15" s="248" t="s">
        <v>401</v>
      </c>
      <c r="D15" s="266" t="s">
        <v>5</v>
      </c>
      <c r="E15" s="245">
        <v>0</v>
      </c>
      <c r="F15" s="533">
        <v>0.45035042209090903</v>
      </c>
      <c r="G15" s="267">
        <v>0</v>
      </c>
      <c r="H15" s="287">
        <v>0</v>
      </c>
      <c r="I15" s="534">
        <v>1697.2683489999999</v>
      </c>
      <c r="J15" s="287">
        <f t="shared" si="0"/>
        <v>20367.220187999999</v>
      </c>
      <c r="K15" s="287">
        <v>0</v>
      </c>
      <c r="L15" s="301">
        <v>0</v>
      </c>
      <c r="M15" s="532"/>
      <c r="N15" s="532"/>
      <c r="O15" s="532"/>
      <c r="P15" s="532"/>
      <c r="Q15" s="5"/>
      <c r="R15" s="5"/>
      <c r="S15" s="5"/>
      <c r="T15" s="5"/>
    </row>
    <row r="16" spans="1:20" x14ac:dyDescent="0.2">
      <c r="A16" s="632"/>
      <c r="B16" s="36" t="s">
        <v>11</v>
      </c>
      <c r="C16" s="248" t="s">
        <v>401</v>
      </c>
      <c r="D16" s="266" t="s">
        <v>196</v>
      </c>
      <c r="E16" s="245">
        <v>0</v>
      </c>
      <c r="F16" s="533">
        <v>0.45035042209090903</v>
      </c>
      <c r="G16" s="267">
        <v>0</v>
      </c>
      <c r="H16" s="287">
        <v>0</v>
      </c>
      <c r="I16" s="534">
        <v>1211.0268932999998</v>
      </c>
      <c r="J16" s="287">
        <f t="shared" si="0"/>
        <v>14532.322719599997</v>
      </c>
      <c r="K16" s="287">
        <v>0</v>
      </c>
      <c r="L16" s="301">
        <v>0</v>
      </c>
      <c r="M16" s="532"/>
      <c r="N16" s="532"/>
      <c r="O16" s="532"/>
      <c r="P16" s="532"/>
      <c r="Q16" s="5"/>
      <c r="R16" s="5"/>
      <c r="S16" s="5"/>
      <c r="T16" s="5"/>
    </row>
    <row r="17" spans="1:20" x14ac:dyDescent="0.2">
      <c r="A17" s="632"/>
      <c r="B17" s="36" t="s">
        <v>173</v>
      </c>
      <c r="C17" s="248" t="s">
        <v>401</v>
      </c>
      <c r="D17" s="266" t="s">
        <v>196</v>
      </c>
      <c r="E17" s="245">
        <v>0</v>
      </c>
      <c r="F17" s="533">
        <v>0.45035042209090903</v>
      </c>
      <c r="G17" s="267">
        <v>0</v>
      </c>
      <c r="H17" s="287">
        <v>0</v>
      </c>
      <c r="I17" s="534">
        <v>1211.0268932999998</v>
      </c>
      <c r="J17" s="287">
        <f t="shared" si="0"/>
        <v>14532.322719599997</v>
      </c>
      <c r="K17" s="287">
        <v>0</v>
      </c>
      <c r="L17" s="301">
        <v>0</v>
      </c>
      <c r="M17" s="532"/>
      <c r="N17" s="532"/>
      <c r="O17" s="532"/>
      <c r="P17" s="532"/>
      <c r="Q17" s="5"/>
      <c r="R17" s="5"/>
      <c r="S17" s="5"/>
      <c r="T17" s="5"/>
    </row>
    <row r="18" spans="1:20" x14ac:dyDescent="0.2">
      <c r="A18" s="632"/>
      <c r="B18" s="36" t="s">
        <v>395</v>
      </c>
      <c r="C18" s="248" t="s">
        <v>402</v>
      </c>
      <c r="D18" s="266" t="s">
        <v>4</v>
      </c>
      <c r="E18" s="245">
        <v>0</v>
      </c>
      <c r="F18" s="267">
        <v>0</v>
      </c>
      <c r="G18" s="533">
        <v>2.2310861797272725</v>
      </c>
      <c r="H18" s="287">
        <v>0</v>
      </c>
      <c r="I18" s="534">
        <v>871.57322349999993</v>
      </c>
      <c r="J18" s="287">
        <f t="shared" si="0"/>
        <v>10458.878681999999</v>
      </c>
      <c r="K18" s="287">
        <v>0</v>
      </c>
      <c r="L18" s="301">
        <v>0</v>
      </c>
      <c r="M18" s="532"/>
      <c r="N18" s="532"/>
      <c r="O18" s="532"/>
      <c r="P18" s="532"/>
      <c r="Q18" s="5"/>
      <c r="R18" s="5"/>
      <c r="S18" s="5"/>
      <c r="T18" s="5"/>
    </row>
    <row r="19" spans="1:20" ht="13.5" thickBot="1" x14ac:dyDescent="0.25">
      <c r="A19" s="633"/>
      <c r="B19" s="37" t="s">
        <v>202</v>
      </c>
      <c r="C19" s="249"/>
      <c r="D19" s="294" t="s">
        <v>396</v>
      </c>
      <c r="E19" s="246">
        <v>0</v>
      </c>
      <c r="F19" s="288">
        <v>0</v>
      </c>
      <c r="G19" s="288">
        <v>0</v>
      </c>
      <c r="H19" s="288">
        <v>0</v>
      </c>
      <c r="I19" s="535">
        <v>1045.4895696000001</v>
      </c>
      <c r="J19" s="288">
        <f t="shared" si="0"/>
        <v>12545.8748352</v>
      </c>
      <c r="K19" s="288">
        <v>0</v>
      </c>
      <c r="L19" s="302">
        <v>0</v>
      </c>
      <c r="M19" s="532"/>
      <c r="N19" s="532"/>
      <c r="O19" s="532"/>
      <c r="P19" s="532"/>
      <c r="Q19" s="5"/>
      <c r="R19" s="5"/>
      <c r="S19" s="5"/>
      <c r="T19" s="5"/>
    </row>
    <row r="20" spans="1:20" s="20" customFormat="1" ht="13.5" thickBot="1" x14ac:dyDescent="0.25">
      <c r="A20" s="181" t="s">
        <v>326</v>
      </c>
      <c r="E20" s="179"/>
      <c r="G20"/>
      <c r="I20" s="30"/>
      <c r="J20" s="30"/>
      <c r="K20" s="270"/>
      <c r="L20" s="270"/>
      <c r="M20" s="532"/>
      <c r="N20" s="532"/>
      <c r="O20" s="532"/>
      <c r="P20" s="532"/>
      <c r="Q20" s="5"/>
      <c r="R20" s="5"/>
      <c r="S20" s="5"/>
      <c r="T20" s="5"/>
    </row>
    <row r="21" spans="1:20" ht="12.75" customHeight="1" x14ac:dyDescent="0.2">
      <c r="A21" s="629" t="s">
        <v>109</v>
      </c>
      <c r="B21" s="38" t="s">
        <v>19</v>
      </c>
      <c r="C21" s="308" t="s">
        <v>400</v>
      </c>
      <c r="D21" s="247" t="s">
        <v>3</v>
      </c>
      <c r="E21" s="503">
        <v>0.45034400410000008</v>
      </c>
      <c r="F21" s="268">
        <v>0</v>
      </c>
      <c r="G21" s="268">
        <v>0</v>
      </c>
      <c r="H21" s="268">
        <v>0</v>
      </c>
      <c r="I21" s="507">
        <v>1211.02763089</v>
      </c>
      <c r="J21" s="289">
        <f t="shared" ref="J21:J30" si="1">I21*12</f>
        <v>14532.331570679999</v>
      </c>
      <c r="K21" s="289">
        <v>0</v>
      </c>
      <c r="L21" s="300">
        <v>0</v>
      </c>
      <c r="M21" s="532"/>
      <c r="N21" s="532"/>
      <c r="O21" s="532"/>
      <c r="P21" s="532"/>
      <c r="Q21" s="5"/>
      <c r="R21" s="5"/>
      <c r="S21" s="5"/>
      <c r="T21" s="5"/>
    </row>
    <row r="22" spans="1:20" ht="12.75" customHeight="1" x14ac:dyDescent="0.2">
      <c r="A22" s="630"/>
      <c r="B22" s="295" t="s">
        <v>20</v>
      </c>
      <c r="C22" s="309" t="s">
        <v>400</v>
      </c>
      <c r="D22" s="296" t="s">
        <v>6</v>
      </c>
      <c r="E22" s="505">
        <v>0.45034400410000008</v>
      </c>
      <c r="F22" s="298">
        <v>0</v>
      </c>
      <c r="G22" s="298">
        <v>0</v>
      </c>
      <c r="H22" s="298">
        <v>0</v>
      </c>
      <c r="I22" s="510">
        <v>1211.02763089</v>
      </c>
      <c r="J22" s="299">
        <f t="shared" si="1"/>
        <v>14532.331570679999</v>
      </c>
      <c r="K22" s="287">
        <v>0</v>
      </c>
      <c r="L22" s="301">
        <v>0</v>
      </c>
      <c r="M22" s="532"/>
      <c r="N22" s="532"/>
      <c r="O22" s="532"/>
      <c r="P22" s="532"/>
      <c r="Q22" s="5"/>
      <c r="R22" s="5"/>
      <c r="S22" s="5"/>
      <c r="T22" s="5"/>
    </row>
    <row r="23" spans="1:20" ht="12.75" customHeight="1" x14ac:dyDescent="0.2">
      <c r="A23" s="630"/>
      <c r="B23" s="295" t="s">
        <v>21</v>
      </c>
      <c r="C23" s="309" t="s">
        <v>400</v>
      </c>
      <c r="D23" s="296" t="s">
        <v>3</v>
      </c>
      <c r="E23" s="505">
        <v>0.45034400410000008</v>
      </c>
      <c r="F23" s="298">
        <v>0</v>
      </c>
      <c r="G23" s="298">
        <v>0</v>
      </c>
      <c r="H23" s="298">
        <v>0</v>
      </c>
      <c r="I23" s="510">
        <v>1211.02763089</v>
      </c>
      <c r="J23" s="299">
        <f t="shared" si="1"/>
        <v>14532.331570679999</v>
      </c>
      <c r="K23" s="287">
        <v>0</v>
      </c>
      <c r="L23" s="301">
        <v>0</v>
      </c>
      <c r="M23" s="532"/>
      <c r="N23" s="532"/>
      <c r="O23" s="532"/>
      <c r="P23" s="532"/>
      <c r="Q23" s="5"/>
      <c r="R23" s="5"/>
      <c r="S23" s="5"/>
      <c r="T23" s="5"/>
    </row>
    <row r="24" spans="1:20" ht="12.75" customHeight="1" x14ac:dyDescent="0.2">
      <c r="A24" s="630"/>
      <c r="B24" s="295" t="s">
        <v>397</v>
      </c>
      <c r="C24" s="309" t="s">
        <v>400</v>
      </c>
      <c r="D24" s="296" t="s">
        <v>4</v>
      </c>
      <c r="E24" s="505">
        <v>0.45034400410000008</v>
      </c>
      <c r="F24" s="298">
        <v>0</v>
      </c>
      <c r="G24" s="298">
        <v>0</v>
      </c>
      <c r="H24" s="298">
        <v>0</v>
      </c>
      <c r="I24" s="510">
        <v>871.57543627000007</v>
      </c>
      <c r="J24" s="299">
        <f t="shared" si="1"/>
        <v>10458.905235240001</v>
      </c>
      <c r="K24" s="287">
        <v>0</v>
      </c>
      <c r="L24" s="301">
        <v>0</v>
      </c>
      <c r="M24" s="532"/>
      <c r="N24" s="532"/>
      <c r="O24" s="532"/>
      <c r="P24" s="532"/>
      <c r="Q24" s="5"/>
      <c r="R24" s="5"/>
      <c r="S24" s="5"/>
      <c r="T24" s="5"/>
    </row>
    <row r="25" spans="1:20" ht="12.75" customHeight="1" x14ac:dyDescent="0.2">
      <c r="A25" s="630"/>
      <c r="B25" s="295" t="s">
        <v>22</v>
      </c>
      <c r="C25" s="309" t="s">
        <v>400</v>
      </c>
      <c r="D25" s="296" t="s">
        <v>4</v>
      </c>
      <c r="E25" s="505">
        <v>0.45034400410000008</v>
      </c>
      <c r="F25" s="298">
        <v>0</v>
      </c>
      <c r="G25" s="298">
        <v>0</v>
      </c>
      <c r="H25" s="298">
        <v>0</v>
      </c>
      <c r="I25" s="510">
        <v>871.57543627000007</v>
      </c>
      <c r="J25" s="299">
        <f t="shared" si="1"/>
        <v>10458.905235240001</v>
      </c>
      <c r="K25" s="287">
        <v>0</v>
      </c>
      <c r="L25" s="301">
        <v>0</v>
      </c>
      <c r="M25" s="532"/>
      <c r="N25" s="532"/>
      <c r="O25" s="532"/>
      <c r="P25" s="532"/>
      <c r="Q25" s="5"/>
      <c r="R25" s="5"/>
      <c r="S25" s="5"/>
      <c r="T25" s="5"/>
    </row>
    <row r="26" spans="1:20" ht="12.75" customHeight="1" x14ac:dyDescent="0.2">
      <c r="A26" s="630"/>
      <c r="B26" s="295" t="s">
        <v>23</v>
      </c>
      <c r="C26" s="309" t="s">
        <v>400</v>
      </c>
      <c r="D26" s="296" t="s">
        <v>336</v>
      </c>
      <c r="E26" s="505">
        <v>0.45034400410000008</v>
      </c>
      <c r="F26" s="298">
        <v>0</v>
      </c>
      <c r="G26" s="298">
        <v>0</v>
      </c>
      <c r="H26" s="298">
        <v>0</v>
      </c>
      <c r="I26" s="510">
        <v>733.95441889000006</v>
      </c>
      <c r="J26" s="299">
        <f t="shared" si="1"/>
        <v>8807.4530266800011</v>
      </c>
      <c r="K26" s="287">
        <v>0</v>
      </c>
      <c r="L26" s="301">
        <v>0</v>
      </c>
      <c r="M26" s="532"/>
      <c r="N26" s="532"/>
      <c r="O26" s="532"/>
      <c r="P26" s="532"/>
      <c r="Q26" s="5"/>
      <c r="R26" s="5"/>
      <c r="S26" s="5"/>
      <c r="T26" s="5"/>
    </row>
    <row r="27" spans="1:20" ht="12.75" customHeight="1" x14ac:dyDescent="0.2">
      <c r="A27" s="630"/>
      <c r="B27" s="295" t="s">
        <v>60</v>
      </c>
      <c r="C27" s="309" t="s">
        <v>401</v>
      </c>
      <c r="D27" s="296" t="s">
        <v>61</v>
      </c>
      <c r="E27" s="297">
        <v>0</v>
      </c>
      <c r="F27" s="536">
        <v>0.45035042209090903</v>
      </c>
      <c r="G27" s="312">
        <v>0</v>
      </c>
      <c r="H27" s="299">
        <v>0</v>
      </c>
      <c r="I27" s="539">
        <v>1468.8293500999998</v>
      </c>
      <c r="J27" s="299">
        <f t="shared" si="1"/>
        <v>17625.952201199998</v>
      </c>
      <c r="K27" s="287">
        <v>0</v>
      </c>
      <c r="L27" s="301">
        <v>0</v>
      </c>
      <c r="M27" s="532"/>
      <c r="N27" s="532"/>
      <c r="O27" s="532"/>
      <c r="P27" s="532"/>
      <c r="Q27" s="5"/>
      <c r="R27" s="5"/>
      <c r="S27" s="5"/>
      <c r="T27" s="5"/>
    </row>
    <row r="28" spans="1:20" ht="12.75" customHeight="1" x14ac:dyDescent="0.2">
      <c r="A28" s="630"/>
      <c r="B28" s="295" t="s">
        <v>398</v>
      </c>
      <c r="C28" s="309" t="s">
        <v>401</v>
      </c>
      <c r="D28" s="296" t="s">
        <v>3</v>
      </c>
      <c r="E28" s="297">
        <v>0</v>
      </c>
      <c r="F28" s="536">
        <v>0.45035042209090903</v>
      </c>
      <c r="G28" s="312">
        <v>0</v>
      </c>
      <c r="H28" s="299">
        <v>0</v>
      </c>
      <c r="I28" s="539">
        <v>1211.0268932999998</v>
      </c>
      <c r="J28" s="299">
        <f t="shared" si="1"/>
        <v>14532.322719599997</v>
      </c>
      <c r="K28" s="287">
        <v>0</v>
      </c>
      <c r="L28" s="301">
        <v>0</v>
      </c>
      <c r="M28" s="532"/>
      <c r="N28" s="532"/>
      <c r="O28" s="532"/>
      <c r="P28" s="532"/>
      <c r="Q28" s="5"/>
      <c r="R28" s="5"/>
      <c r="S28" s="5"/>
      <c r="T28" s="5"/>
    </row>
    <row r="29" spans="1:20" ht="12.75" customHeight="1" x14ac:dyDescent="0.2">
      <c r="A29" s="630"/>
      <c r="B29" s="295" t="s">
        <v>397</v>
      </c>
      <c r="C29" s="309" t="s">
        <v>402</v>
      </c>
      <c r="D29" s="296" t="s">
        <v>336</v>
      </c>
      <c r="E29" s="297">
        <v>0</v>
      </c>
      <c r="F29" s="298">
        <v>0</v>
      </c>
      <c r="G29" s="537">
        <v>2.2310861797272725</v>
      </c>
      <c r="H29" s="299">
        <v>0</v>
      </c>
      <c r="I29" s="539">
        <v>733.95368130000008</v>
      </c>
      <c r="J29" s="299">
        <f t="shared" si="1"/>
        <v>8807.4441756000015</v>
      </c>
      <c r="K29" s="287">
        <v>0</v>
      </c>
      <c r="L29" s="301">
        <v>0</v>
      </c>
      <c r="M29" s="532"/>
      <c r="N29" s="532"/>
      <c r="O29" s="532"/>
      <c r="P29" s="532"/>
      <c r="Q29" s="5"/>
      <c r="R29" s="5"/>
      <c r="S29" s="5"/>
      <c r="T29" s="5"/>
    </row>
    <row r="30" spans="1:20" ht="12.75" customHeight="1" thickBot="1" x14ac:dyDescent="0.25">
      <c r="A30" s="630"/>
      <c r="B30" s="303" t="s">
        <v>398</v>
      </c>
      <c r="C30" s="310" t="s">
        <v>402</v>
      </c>
      <c r="D30" s="304" t="s">
        <v>4</v>
      </c>
      <c r="E30" s="305">
        <v>0</v>
      </c>
      <c r="F30" s="306">
        <v>0</v>
      </c>
      <c r="G30" s="538">
        <v>2.2310861797272725</v>
      </c>
      <c r="H30" s="307">
        <v>0</v>
      </c>
      <c r="I30" s="540">
        <v>871.57322349999993</v>
      </c>
      <c r="J30" s="307">
        <f t="shared" si="1"/>
        <v>10458.878681999999</v>
      </c>
      <c r="K30" s="288">
        <v>0</v>
      </c>
      <c r="L30" s="302">
        <v>0</v>
      </c>
      <c r="M30" s="532"/>
      <c r="N30" s="532"/>
      <c r="O30" s="532"/>
      <c r="P30" s="532"/>
      <c r="Q30" s="5"/>
      <c r="R30" s="5"/>
      <c r="S30" s="5"/>
      <c r="T30" s="5"/>
    </row>
    <row r="31" spans="1:20" s="20" customFormat="1" ht="13.5" thickBot="1" x14ac:dyDescent="0.25">
      <c r="A31" s="181" t="s">
        <v>326</v>
      </c>
      <c r="E31" s="179"/>
      <c r="G31"/>
      <c r="I31" s="30"/>
      <c r="J31" s="30"/>
      <c r="K31" s="270"/>
      <c r="L31" s="270"/>
      <c r="M31" s="532"/>
      <c r="N31" s="532"/>
      <c r="O31" s="532"/>
      <c r="P31" s="532"/>
      <c r="Q31" s="5"/>
      <c r="R31" s="5"/>
      <c r="S31" s="5"/>
      <c r="T31" s="5"/>
    </row>
    <row r="32" spans="1:20" x14ac:dyDescent="0.2">
      <c r="A32" s="626" t="s">
        <v>91</v>
      </c>
      <c r="B32" s="35" t="s">
        <v>26</v>
      </c>
      <c r="C32" s="247" t="s">
        <v>400</v>
      </c>
      <c r="D32" s="34" t="s">
        <v>4</v>
      </c>
      <c r="E32" s="503">
        <v>0.40940364009090913</v>
      </c>
      <c r="F32" s="268">
        <v>0</v>
      </c>
      <c r="G32" s="268">
        <v>0</v>
      </c>
      <c r="H32" s="503">
        <v>0.18512844179999999</v>
      </c>
      <c r="I32" s="507">
        <v>871.57543627000007</v>
      </c>
      <c r="J32" s="289">
        <f t="shared" ref="J32:J35" si="2">I32*12</f>
        <v>10458.905235240001</v>
      </c>
      <c r="K32" s="300">
        <v>0</v>
      </c>
      <c r="L32" s="300">
        <v>0</v>
      </c>
      <c r="M32" s="532"/>
      <c r="N32" s="532"/>
      <c r="O32" s="532"/>
      <c r="P32" s="532"/>
      <c r="Q32" s="5"/>
      <c r="R32" s="5"/>
      <c r="S32" s="5"/>
      <c r="T32" s="5"/>
    </row>
    <row r="33" spans="1:20" x14ac:dyDescent="0.2">
      <c r="A33" s="627"/>
      <c r="B33" s="36" t="s">
        <v>26</v>
      </c>
      <c r="C33" s="296" t="s">
        <v>400</v>
      </c>
      <c r="D33" s="29" t="s">
        <v>3</v>
      </c>
      <c r="E33" s="504">
        <v>0.40940364009090913</v>
      </c>
      <c r="F33" s="298">
        <v>0</v>
      </c>
      <c r="G33" s="298">
        <v>0</v>
      </c>
      <c r="H33" s="504">
        <v>0.18512844179999999</v>
      </c>
      <c r="I33" s="508">
        <v>1211.02763089</v>
      </c>
      <c r="J33" s="287">
        <f t="shared" si="2"/>
        <v>14532.331570679999</v>
      </c>
      <c r="K33" s="301">
        <v>0</v>
      </c>
      <c r="L33" s="301">
        <v>0</v>
      </c>
      <c r="M33" s="532"/>
      <c r="N33" s="532"/>
      <c r="O33" s="532"/>
      <c r="P33" s="532"/>
      <c r="Q33" s="5"/>
      <c r="R33" s="5"/>
      <c r="S33" s="5"/>
      <c r="T33" s="5"/>
    </row>
    <row r="34" spans="1:20" x14ac:dyDescent="0.2">
      <c r="A34" s="627"/>
      <c r="B34" s="36" t="s">
        <v>10</v>
      </c>
      <c r="C34" s="296" t="s">
        <v>400</v>
      </c>
      <c r="D34" s="29" t="s">
        <v>4</v>
      </c>
      <c r="E34" s="504">
        <v>0.40940364009090913</v>
      </c>
      <c r="F34" s="298">
        <v>0</v>
      </c>
      <c r="G34" s="298">
        <v>0</v>
      </c>
      <c r="H34" s="504">
        <v>4.9473328999999996E-2</v>
      </c>
      <c r="I34" s="508">
        <v>871.57543627000007</v>
      </c>
      <c r="J34" s="287">
        <f t="shared" si="2"/>
        <v>10458.905235240001</v>
      </c>
      <c r="K34" s="301">
        <v>0</v>
      </c>
      <c r="L34" s="301">
        <v>0</v>
      </c>
      <c r="M34" s="532"/>
      <c r="N34" s="532"/>
      <c r="O34" s="532"/>
      <c r="P34" s="532"/>
      <c r="Q34" s="5"/>
      <c r="R34" s="5"/>
      <c r="S34" s="5"/>
      <c r="T34" s="5"/>
    </row>
    <row r="35" spans="1:20" ht="13.5" thickBot="1" x14ac:dyDescent="0.25">
      <c r="A35" s="628"/>
      <c r="B35" s="37" t="s">
        <v>9</v>
      </c>
      <c r="C35" s="304" t="s">
        <v>400</v>
      </c>
      <c r="D35" s="33" t="s">
        <v>4</v>
      </c>
      <c r="E35" s="506">
        <v>0.40940364009090913</v>
      </c>
      <c r="F35" s="306">
        <v>0</v>
      </c>
      <c r="G35" s="306">
        <v>0</v>
      </c>
      <c r="H35" s="506">
        <v>8.6559442799999983E-2</v>
      </c>
      <c r="I35" s="509">
        <v>871.57543627000007</v>
      </c>
      <c r="J35" s="288">
        <f t="shared" si="2"/>
        <v>10458.905235240001</v>
      </c>
      <c r="K35" s="302">
        <v>0</v>
      </c>
      <c r="L35" s="302">
        <v>0</v>
      </c>
      <c r="M35" s="532"/>
      <c r="N35" s="532"/>
      <c r="O35" s="532"/>
      <c r="P35" s="532"/>
      <c r="Q35" s="5"/>
      <c r="R35" s="5"/>
      <c r="S35" s="5"/>
      <c r="T35" s="5"/>
    </row>
    <row r="36" spans="1:20" s="20" customFormat="1" ht="13.5" thickBot="1" x14ac:dyDescent="0.25">
      <c r="A36" s="181" t="s">
        <v>326</v>
      </c>
      <c r="E36" s="179"/>
      <c r="G36"/>
      <c r="I36" s="30"/>
      <c r="J36" s="30"/>
      <c r="K36" s="270"/>
      <c r="L36" s="270"/>
      <c r="M36" s="532"/>
      <c r="N36" s="532"/>
      <c r="O36" s="532"/>
      <c r="P36" s="532"/>
      <c r="Q36" s="5"/>
      <c r="R36" s="5"/>
      <c r="S36" s="5"/>
      <c r="T36" s="5"/>
    </row>
    <row r="37" spans="1:20" x14ac:dyDescent="0.2">
      <c r="A37" s="606" t="s">
        <v>92</v>
      </c>
      <c r="B37" s="35" t="s">
        <v>29</v>
      </c>
      <c r="C37" s="247" t="s">
        <v>400</v>
      </c>
      <c r="D37" s="34" t="s">
        <v>6</v>
      </c>
      <c r="E37" s="503">
        <v>0.40940364009090913</v>
      </c>
      <c r="F37" s="268">
        <v>0</v>
      </c>
      <c r="G37" s="268">
        <v>0</v>
      </c>
      <c r="H37" s="503">
        <v>0.24676239059999996</v>
      </c>
      <c r="I37" s="507">
        <v>1211.02763089</v>
      </c>
      <c r="J37" s="289">
        <f t="shared" ref="J37:J39" si="3">I37*12</f>
        <v>14532.331570679999</v>
      </c>
      <c r="K37" s="300">
        <v>0</v>
      </c>
      <c r="L37" s="300">
        <v>0</v>
      </c>
      <c r="M37" s="532"/>
      <c r="N37" s="532"/>
      <c r="O37" s="532"/>
      <c r="P37" s="532"/>
      <c r="Q37" s="5"/>
      <c r="R37" s="5"/>
      <c r="S37" s="5"/>
      <c r="T37" s="5"/>
    </row>
    <row r="38" spans="1:20" x14ac:dyDescent="0.2">
      <c r="A38" s="607"/>
      <c r="B38" s="36" t="s">
        <v>8</v>
      </c>
      <c r="C38" s="296" t="s">
        <v>400</v>
      </c>
      <c r="D38" s="29" t="s">
        <v>4</v>
      </c>
      <c r="E38" s="504">
        <v>0.40940364009090913</v>
      </c>
      <c r="F38" s="267">
        <v>0</v>
      </c>
      <c r="G38" s="311">
        <v>0</v>
      </c>
      <c r="H38" s="504">
        <v>0.35802073199999995</v>
      </c>
      <c r="I38" s="508">
        <v>871.57543627000007</v>
      </c>
      <c r="J38" s="287">
        <f t="shared" si="3"/>
        <v>10458.905235240001</v>
      </c>
      <c r="K38" s="301">
        <v>0</v>
      </c>
      <c r="L38" s="301">
        <v>0</v>
      </c>
      <c r="M38" s="532"/>
      <c r="N38" s="532"/>
      <c r="O38" s="532"/>
      <c r="P38" s="532"/>
      <c r="Q38" s="5"/>
      <c r="R38" s="5"/>
      <c r="S38" s="5"/>
      <c r="T38" s="5"/>
    </row>
    <row r="39" spans="1:20" ht="13.5" thickBot="1" x14ac:dyDescent="0.25">
      <c r="A39" s="608"/>
      <c r="B39" s="37" t="s">
        <v>24</v>
      </c>
      <c r="C39" s="304" t="s">
        <v>400</v>
      </c>
      <c r="D39" s="33" t="s">
        <v>4</v>
      </c>
      <c r="E39" s="506">
        <v>0.40940364009090913</v>
      </c>
      <c r="F39" s="180">
        <v>0</v>
      </c>
      <c r="G39" s="313">
        <v>0</v>
      </c>
      <c r="H39" s="506">
        <v>0.54307364199999997</v>
      </c>
      <c r="I39" s="509">
        <v>871.57543627000007</v>
      </c>
      <c r="J39" s="288">
        <f t="shared" si="3"/>
        <v>10458.905235240001</v>
      </c>
      <c r="K39" s="302">
        <v>0</v>
      </c>
      <c r="L39" s="302">
        <v>0</v>
      </c>
      <c r="M39" s="532"/>
      <c r="N39" s="532"/>
      <c r="O39" s="532"/>
      <c r="P39" s="532"/>
      <c r="Q39" s="5"/>
      <c r="R39" s="5"/>
      <c r="S39" s="5"/>
      <c r="T39" s="5"/>
    </row>
    <row r="40" spans="1:20" s="20" customFormat="1" ht="13.5" thickBot="1" x14ac:dyDescent="0.25">
      <c r="A40" s="181" t="s">
        <v>326</v>
      </c>
      <c r="E40" s="179"/>
      <c r="G40"/>
      <c r="I40" s="30"/>
      <c r="J40" s="30"/>
      <c r="K40" s="270"/>
      <c r="L40" s="270"/>
      <c r="M40" s="532"/>
      <c r="N40" s="532"/>
      <c r="O40" s="532"/>
      <c r="P40" s="532"/>
      <c r="Q40" s="5"/>
      <c r="R40" s="5"/>
      <c r="S40" s="5"/>
      <c r="T40" s="5"/>
    </row>
    <row r="41" spans="1:20" x14ac:dyDescent="0.2">
      <c r="A41" s="623" t="s">
        <v>93</v>
      </c>
      <c r="B41" s="38" t="s">
        <v>325</v>
      </c>
      <c r="C41" s="247" t="s">
        <v>400</v>
      </c>
      <c r="D41" s="315" t="s">
        <v>2</v>
      </c>
      <c r="E41" s="503">
        <v>0.40940364009090913</v>
      </c>
      <c r="F41" s="268">
        <v>0</v>
      </c>
      <c r="G41" s="268">
        <v>0</v>
      </c>
      <c r="H41" s="503">
        <v>1.061599449</v>
      </c>
      <c r="I41" s="507">
        <v>1050.4778907700002</v>
      </c>
      <c r="J41" s="289">
        <f t="shared" ref="J41:J44" si="4">I41*12</f>
        <v>12605.734689240002</v>
      </c>
      <c r="K41" s="300">
        <v>0</v>
      </c>
      <c r="L41" s="300">
        <v>0</v>
      </c>
      <c r="M41" s="532"/>
      <c r="N41" s="532"/>
      <c r="O41" s="532"/>
      <c r="P41" s="532"/>
      <c r="Q41" s="5"/>
      <c r="R41" s="5"/>
      <c r="S41" s="5"/>
      <c r="T41" s="5"/>
    </row>
    <row r="42" spans="1:20" x14ac:dyDescent="0.2">
      <c r="A42" s="624"/>
      <c r="B42" s="39" t="s">
        <v>25</v>
      </c>
      <c r="C42" s="296" t="s">
        <v>400</v>
      </c>
      <c r="D42" s="316" t="s">
        <v>3</v>
      </c>
      <c r="E42" s="504">
        <v>0.40940364009090913</v>
      </c>
      <c r="F42" s="298">
        <v>0</v>
      </c>
      <c r="G42" s="298">
        <v>0</v>
      </c>
      <c r="H42" s="504">
        <v>1.3332118017999999</v>
      </c>
      <c r="I42" s="508">
        <v>1211.02763089</v>
      </c>
      <c r="J42" s="287">
        <f t="shared" si="4"/>
        <v>14532.331570679999</v>
      </c>
      <c r="K42" s="301">
        <v>0</v>
      </c>
      <c r="L42" s="301">
        <v>0</v>
      </c>
      <c r="M42" s="532"/>
      <c r="N42" s="532"/>
      <c r="O42" s="532"/>
      <c r="P42" s="532"/>
      <c r="Q42" s="5"/>
      <c r="R42" s="5"/>
      <c r="S42" s="5"/>
      <c r="T42" s="5"/>
    </row>
    <row r="43" spans="1:20" x14ac:dyDescent="0.2">
      <c r="A43" s="624"/>
      <c r="B43" s="39" t="s">
        <v>7</v>
      </c>
      <c r="C43" s="248" t="s">
        <v>400</v>
      </c>
      <c r="D43" s="314" t="s">
        <v>4</v>
      </c>
      <c r="E43" s="504">
        <v>0.40940364009090913</v>
      </c>
      <c r="F43" s="298">
        <v>0</v>
      </c>
      <c r="G43" s="298">
        <v>0</v>
      </c>
      <c r="H43" s="504">
        <v>1.4689424463999998</v>
      </c>
      <c r="I43" s="508">
        <v>871.57543627000007</v>
      </c>
      <c r="J43" s="287">
        <f t="shared" si="4"/>
        <v>10458.905235240001</v>
      </c>
      <c r="K43" s="301">
        <v>0</v>
      </c>
      <c r="L43" s="301">
        <v>0</v>
      </c>
      <c r="M43" s="532"/>
      <c r="N43" s="532"/>
      <c r="O43" s="532"/>
      <c r="P43" s="532"/>
      <c r="Q43" s="5"/>
      <c r="R43" s="5"/>
      <c r="S43" s="5"/>
      <c r="T43" s="5"/>
    </row>
    <row r="44" spans="1:20" ht="13.5" thickBot="1" x14ac:dyDescent="0.25">
      <c r="A44" s="625"/>
      <c r="B44" s="454" t="s">
        <v>342</v>
      </c>
      <c r="C44" s="304" t="s">
        <v>400</v>
      </c>
      <c r="D44" s="317" t="s">
        <v>3</v>
      </c>
      <c r="E44" s="506">
        <v>0.40940364009090913</v>
      </c>
      <c r="F44" s="306">
        <v>0</v>
      </c>
      <c r="G44" s="306">
        <v>0</v>
      </c>
      <c r="H44" s="506">
        <v>0.92579327259999988</v>
      </c>
      <c r="I44" s="509">
        <v>1211.02763089</v>
      </c>
      <c r="J44" s="288">
        <f t="shared" si="4"/>
        <v>14532.331570679999</v>
      </c>
      <c r="K44" s="302">
        <v>0</v>
      </c>
      <c r="L44" s="302">
        <v>0</v>
      </c>
      <c r="M44" s="532"/>
      <c r="N44" s="532"/>
      <c r="O44" s="532"/>
      <c r="P44" s="532"/>
      <c r="Q44" s="5"/>
      <c r="R44" s="5"/>
      <c r="S44" s="5"/>
      <c r="T44" s="5"/>
    </row>
    <row r="45" spans="1:20" ht="30" customHeight="1" x14ac:dyDescent="0.2">
      <c r="A45" s="51" t="s">
        <v>326</v>
      </c>
      <c r="B45" s="6"/>
      <c r="C45" s="12"/>
      <c r="E45" s="15"/>
      <c r="F45" s="15"/>
      <c r="G45" s="15"/>
      <c r="H45" s="15"/>
      <c r="I45" s="15"/>
      <c r="J45" s="15"/>
      <c r="M45" s="532"/>
      <c r="N45" s="532"/>
      <c r="O45" s="532"/>
      <c r="P45" s="532"/>
      <c r="Q45" s="5"/>
      <c r="R45" s="5"/>
      <c r="S45" s="5"/>
      <c r="T45" s="5"/>
    </row>
    <row r="46" spans="1:20" ht="41.25" customHeight="1" thickBot="1" x14ac:dyDescent="0.25">
      <c r="A46" s="218" t="s">
        <v>343</v>
      </c>
      <c r="F46" s="10"/>
      <c r="I46"/>
      <c r="M46" s="532"/>
      <c r="N46" s="532"/>
      <c r="O46" s="532"/>
      <c r="P46" s="532"/>
      <c r="Q46" s="5"/>
      <c r="R46" s="5"/>
      <c r="S46" s="5"/>
      <c r="T46" s="5"/>
    </row>
    <row r="47" spans="1:20" ht="15.75" thickBot="1" x14ac:dyDescent="0.25">
      <c r="A47" s="11"/>
      <c r="B47" s="603" t="s">
        <v>372</v>
      </c>
      <c r="C47" s="604"/>
      <c r="D47" s="604"/>
      <c r="E47" s="605"/>
      <c r="F47"/>
      <c r="I47"/>
      <c r="M47" s="532"/>
      <c r="N47" s="532"/>
      <c r="O47" s="532"/>
      <c r="P47" s="532"/>
      <c r="Q47" s="5"/>
      <c r="R47" s="5"/>
      <c r="S47" s="5"/>
      <c r="T47" s="5"/>
    </row>
    <row r="48" spans="1:20" ht="40.5" customHeight="1" thickBot="1" x14ac:dyDescent="0.25">
      <c r="A48" s="46" t="s">
        <v>16</v>
      </c>
      <c r="B48" s="42" t="s">
        <v>179</v>
      </c>
      <c r="C48" s="47" t="s">
        <v>182</v>
      </c>
      <c r="D48" s="47" t="s">
        <v>180</v>
      </c>
      <c r="E48" s="278" t="s">
        <v>181</v>
      </c>
      <c r="F48"/>
      <c r="I48"/>
      <c r="J48" s="272"/>
      <c r="M48" s="532"/>
      <c r="N48" s="532"/>
      <c r="O48" s="532"/>
      <c r="P48" s="532"/>
      <c r="Q48" s="5"/>
      <c r="R48" s="5"/>
      <c r="S48" s="5"/>
      <c r="T48" s="5"/>
    </row>
    <row r="49" spans="1:16" ht="26.25" thickBot="1" x14ac:dyDescent="0.25">
      <c r="A49" s="215" t="s">
        <v>18</v>
      </c>
      <c r="B49" s="543">
        <v>1.2992580796363637</v>
      </c>
      <c r="C49" s="319"/>
      <c r="D49" s="545">
        <v>429.52816060000004</v>
      </c>
      <c r="E49" s="318">
        <f>D49*12</f>
        <v>5154.3379272000002</v>
      </c>
      <c r="F49" s="30"/>
      <c r="I49"/>
      <c r="J49" s="270"/>
      <c r="K49" s="270"/>
    </row>
    <row r="50" spans="1:16" ht="39.75" customHeight="1" thickBot="1" x14ac:dyDescent="0.25">
      <c r="A50" s="211" t="s">
        <v>27</v>
      </c>
      <c r="B50" s="543">
        <v>1.2992580796363637</v>
      </c>
      <c r="C50" s="319"/>
      <c r="D50" s="545">
        <v>429.52816060000004</v>
      </c>
      <c r="E50" s="318">
        <f t="shared" ref="E50:E53" si="5">D50*12</f>
        <v>5154.3379272000002</v>
      </c>
      <c r="F50"/>
      <c r="I50"/>
      <c r="J50" s="270"/>
    </row>
    <row r="51" spans="1:16" ht="51.75" customHeight="1" thickBot="1" x14ac:dyDescent="0.25">
      <c r="A51" s="212" t="s">
        <v>95</v>
      </c>
      <c r="B51" s="543">
        <v>1.2992580796363637</v>
      </c>
      <c r="C51" s="544">
        <v>0.23332459672727268</v>
      </c>
      <c r="D51" s="545">
        <v>429.52816060000004</v>
      </c>
      <c r="E51" s="318">
        <f t="shared" si="5"/>
        <v>5154.3379272000002</v>
      </c>
      <c r="F51"/>
      <c r="G51" s="30"/>
      <c r="I51"/>
      <c r="J51" s="270"/>
    </row>
    <row r="52" spans="1:16" ht="39" thickBot="1" x14ac:dyDescent="0.25">
      <c r="A52" s="214" t="s">
        <v>92</v>
      </c>
      <c r="B52" s="543">
        <v>1.2992580796363637</v>
      </c>
      <c r="C52" s="546">
        <v>0.23332459672727268</v>
      </c>
      <c r="D52" s="545">
        <v>429.52816060000004</v>
      </c>
      <c r="E52" s="318">
        <f t="shared" si="5"/>
        <v>5154.3379272000002</v>
      </c>
      <c r="F52"/>
      <c r="G52" s="30"/>
      <c r="I52"/>
      <c r="J52" s="270"/>
    </row>
    <row r="53" spans="1:16" ht="39" thickBot="1" x14ac:dyDescent="0.25">
      <c r="A53" s="213" t="s">
        <v>93</v>
      </c>
      <c r="B53" s="543">
        <v>1.2992580796363637</v>
      </c>
      <c r="C53" s="546">
        <v>0.23332459672727268</v>
      </c>
      <c r="D53" s="545">
        <v>429.52816060000004</v>
      </c>
      <c r="E53" s="318">
        <f t="shared" si="5"/>
        <v>5154.3379272000002</v>
      </c>
      <c r="F53"/>
      <c r="G53" s="30"/>
      <c r="I53"/>
      <c r="J53" s="270"/>
    </row>
    <row r="54" spans="1:16" ht="27" customHeight="1" x14ac:dyDescent="0.2">
      <c r="A54" s="182" t="s">
        <v>326</v>
      </c>
      <c r="B54" s="30"/>
      <c r="C54" s="30"/>
      <c r="D54"/>
      <c r="E54" s="270"/>
      <c r="F54"/>
      <c r="I54"/>
    </row>
    <row r="55" spans="1:16" ht="41.25" customHeight="1" thickBot="1" x14ac:dyDescent="0.25">
      <c r="A55" s="218" t="s">
        <v>163</v>
      </c>
      <c r="D55"/>
      <c r="E55"/>
      <c r="F55"/>
      <c r="I55"/>
    </row>
    <row r="56" spans="1:16" ht="15.75" thickBot="1" x14ac:dyDescent="0.25">
      <c r="A56" s="11"/>
      <c r="B56" s="603" t="s">
        <v>372</v>
      </c>
      <c r="C56" s="604"/>
      <c r="D56" s="604"/>
      <c r="E56" s="605"/>
      <c r="F56"/>
      <c r="I56"/>
    </row>
    <row r="57" spans="1:16" ht="40.5" customHeight="1" thickBot="1" x14ac:dyDescent="0.25">
      <c r="A57" s="46" t="s">
        <v>16</v>
      </c>
      <c r="B57" s="42" t="s">
        <v>179</v>
      </c>
      <c r="C57" s="47" t="s">
        <v>183</v>
      </c>
      <c r="D57" s="47" t="s">
        <v>180</v>
      </c>
      <c r="E57" s="278" t="s">
        <v>181</v>
      </c>
      <c r="F57"/>
      <c r="I57"/>
      <c r="J57" s="272"/>
    </row>
    <row r="58" spans="1:16" s="15" customFormat="1" ht="26.25" thickBot="1" x14ac:dyDescent="0.25">
      <c r="A58" s="215" t="s">
        <v>18</v>
      </c>
      <c r="B58" s="547">
        <v>1.2992580796363637</v>
      </c>
      <c r="C58" s="320"/>
      <c r="D58" s="545">
        <v>429.52816060000004</v>
      </c>
      <c r="E58" s="318">
        <v>5154.3379272000002</v>
      </c>
      <c r="F58" s="30"/>
      <c r="G58"/>
      <c r="H58"/>
      <c r="I58"/>
      <c r="J58" s="270"/>
      <c r="K58"/>
      <c r="M58" s="541"/>
      <c r="N58" s="541"/>
      <c r="O58" s="541"/>
      <c r="P58" s="541"/>
    </row>
    <row r="59" spans="1:16" s="15" customFormat="1" ht="43.5" customHeight="1" thickBot="1" x14ac:dyDescent="0.25">
      <c r="A59" s="211" t="s">
        <v>27</v>
      </c>
      <c r="B59" s="547">
        <v>1.2992580796363637</v>
      </c>
      <c r="C59" s="320"/>
      <c r="D59" s="545">
        <v>429.52816060000004</v>
      </c>
      <c r="E59" s="318">
        <v>5154.3379272000002</v>
      </c>
      <c r="F59"/>
      <c r="G59"/>
      <c r="H59"/>
      <c r="I59"/>
      <c r="J59" s="270"/>
      <c r="K59"/>
      <c r="M59" s="541"/>
      <c r="N59" s="541"/>
      <c r="O59" s="541"/>
      <c r="P59" s="541"/>
    </row>
    <row r="60" spans="1:16" ht="51" customHeight="1" thickBot="1" x14ac:dyDescent="0.25">
      <c r="A60" s="212" t="s">
        <v>95</v>
      </c>
      <c r="B60" s="547">
        <v>1.2992580796363637</v>
      </c>
      <c r="C60" s="544">
        <v>0.23332459672727268</v>
      </c>
      <c r="D60" s="545">
        <v>429.52816060000004</v>
      </c>
      <c r="E60" s="318">
        <v>5154.3379272000002</v>
      </c>
      <c r="F60"/>
      <c r="G60" s="30"/>
      <c r="I60"/>
      <c r="J60" s="270"/>
    </row>
    <row r="61" spans="1:16" ht="39" thickBot="1" x14ac:dyDescent="0.25">
      <c r="A61" s="214" t="s">
        <v>92</v>
      </c>
      <c r="B61" s="547">
        <v>1.2992580796363637</v>
      </c>
      <c r="C61" s="546">
        <v>0.23332459672727268</v>
      </c>
      <c r="D61" s="545">
        <v>429.52816060000004</v>
      </c>
      <c r="E61" s="318">
        <v>5154.3379272000002</v>
      </c>
      <c r="F61"/>
      <c r="G61" s="30"/>
      <c r="I61"/>
      <c r="J61" s="270"/>
    </row>
    <row r="62" spans="1:16" ht="39" thickBot="1" x14ac:dyDescent="0.25">
      <c r="A62" s="213" t="s">
        <v>93</v>
      </c>
      <c r="B62" s="547">
        <v>1.2992580796363637</v>
      </c>
      <c r="C62" s="546">
        <v>0.23332459672727268</v>
      </c>
      <c r="D62" s="545">
        <v>429.52816060000004</v>
      </c>
      <c r="E62" s="318">
        <v>5154.3379272000002</v>
      </c>
      <c r="F62"/>
      <c r="G62" s="30"/>
      <c r="I62"/>
      <c r="J62" s="270"/>
    </row>
    <row r="63" spans="1:16" x14ac:dyDescent="0.2">
      <c r="A63" s="203" t="s">
        <v>326</v>
      </c>
      <c r="B63" s="201"/>
      <c r="C63" s="201"/>
      <c r="D63" s="202"/>
      <c r="E63" s="202"/>
      <c r="F63"/>
      <c r="I63"/>
    </row>
    <row r="64" spans="1:16" s="219" customFormat="1" ht="41.25" customHeight="1" thickBot="1" x14ac:dyDescent="0.25">
      <c r="A64" s="218" t="s">
        <v>334</v>
      </c>
      <c r="B64" s="218"/>
      <c r="C64" s="218"/>
      <c r="F64"/>
      <c r="G64"/>
      <c r="H64"/>
      <c r="I64"/>
      <c r="M64" s="542"/>
      <c r="N64" s="542"/>
      <c r="O64" s="542"/>
      <c r="P64" s="542"/>
    </row>
    <row r="65" spans="1:16" ht="35.25" customHeight="1" thickBot="1" x14ac:dyDescent="0.25">
      <c r="A65" s="11"/>
      <c r="B65" s="613" t="s">
        <v>372</v>
      </c>
      <c r="C65" s="614"/>
      <c r="D65"/>
      <c r="E65"/>
      <c r="F65"/>
      <c r="I65"/>
    </row>
    <row r="66" spans="1:16" ht="27.6" customHeight="1" thickBot="1" x14ac:dyDescent="0.25">
      <c r="A66" s="45" t="s">
        <v>16</v>
      </c>
      <c r="B66" s="615" t="s">
        <v>333</v>
      </c>
      <c r="C66" s="616"/>
      <c r="D66"/>
      <c r="E66"/>
      <c r="F66"/>
      <c r="I66"/>
    </row>
    <row r="67" spans="1:16" ht="40.5" customHeight="1" thickBot="1" x14ac:dyDescent="0.25">
      <c r="A67" s="216" t="s">
        <v>332</v>
      </c>
      <c r="B67" s="617">
        <v>2.2614496947181801</v>
      </c>
      <c r="C67" s="618"/>
      <c r="D67"/>
      <c r="E67"/>
      <c r="F67"/>
      <c r="I67"/>
    </row>
    <row r="68" spans="1:16" x14ac:dyDescent="0.2">
      <c r="D68"/>
      <c r="E68"/>
      <c r="F68"/>
      <c r="I68"/>
    </row>
    <row r="69" spans="1:16" ht="41.25" customHeight="1" thickBot="1" x14ac:dyDescent="0.25">
      <c r="A69" s="218" t="s">
        <v>389</v>
      </c>
      <c r="D69"/>
      <c r="E69"/>
      <c r="F69"/>
      <c r="I69"/>
    </row>
    <row r="70" spans="1:16" ht="15.75" thickBot="1" x14ac:dyDescent="0.25">
      <c r="A70" s="11"/>
      <c r="B70" s="603" t="s">
        <v>372</v>
      </c>
      <c r="C70" s="610"/>
      <c r="D70" s="611"/>
      <c r="E70"/>
      <c r="F70"/>
      <c r="I70"/>
    </row>
    <row r="71" spans="1:16" ht="40.5" customHeight="1" thickBot="1" x14ac:dyDescent="0.25">
      <c r="A71" s="46" t="s">
        <v>16</v>
      </c>
      <c r="B71" s="42" t="s">
        <v>392</v>
      </c>
      <c r="C71" s="47" t="s">
        <v>391</v>
      </c>
      <c r="D71" s="278" t="s">
        <v>393</v>
      </c>
      <c r="E71"/>
      <c r="F71"/>
      <c r="I71" s="272"/>
    </row>
    <row r="72" spans="1:16" s="15" customFormat="1" ht="36" customHeight="1" thickBot="1" x14ac:dyDescent="0.25">
      <c r="A72" s="215" t="s">
        <v>390</v>
      </c>
      <c r="B72" s="549">
        <v>0.99575128954545467</v>
      </c>
      <c r="C72" s="292"/>
      <c r="D72" s="548">
        <v>871.57322350000004</v>
      </c>
      <c r="E72"/>
      <c r="F72"/>
      <c r="G72"/>
      <c r="H72"/>
      <c r="I72" s="270"/>
      <c r="J72"/>
      <c r="M72" s="541"/>
      <c r="N72" s="541"/>
      <c r="O72" s="541"/>
      <c r="P72" s="541"/>
    </row>
    <row r="73" spans="1:16" x14ac:dyDescent="0.2">
      <c r="A73" s="203" t="s">
        <v>326</v>
      </c>
      <c r="B73" s="201"/>
      <c r="C73" s="201"/>
      <c r="D73" s="202"/>
      <c r="E73" s="202"/>
      <c r="F73"/>
      <c r="I73"/>
    </row>
    <row r="74" spans="1:16" x14ac:dyDescent="0.2">
      <c r="A74" t="s">
        <v>555</v>
      </c>
      <c r="D74"/>
      <c r="E74"/>
      <c r="F74"/>
      <c r="I74"/>
    </row>
    <row r="75" spans="1:16" ht="26.25" customHeight="1" x14ac:dyDescent="0.2">
      <c r="A75" s="217" t="s">
        <v>556</v>
      </c>
      <c r="D75"/>
      <c r="E75"/>
      <c r="F75"/>
      <c r="I75"/>
    </row>
    <row r="76" spans="1:16" x14ac:dyDescent="0.2">
      <c r="A76" s="612" t="s">
        <v>527</v>
      </c>
      <c r="B76" s="612"/>
      <c r="C76" s="612"/>
      <c r="D76" s="612"/>
      <c r="E76" s="612" t="s">
        <v>557</v>
      </c>
      <c r="F76" s="612"/>
      <c r="G76" s="612"/>
      <c r="H76" s="612"/>
      <c r="I76" s="612"/>
    </row>
    <row r="77" spans="1:16" x14ac:dyDescent="0.2">
      <c r="D77"/>
      <c r="E77"/>
      <c r="F77"/>
      <c r="I77"/>
    </row>
    <row r="78" spans="1:16" x14ac:dyDescent="0.2">
      <c r="D78"/>
      <c r="E78"/>
      <c r="F78"/>
      <c r="I78"/>
    </row>
    <row r="79" spans="1:16" x14ac:dyDescent="0.2">
      <c r="D79"/>
      <c r="E79"/>
      <c r="F79"/>
      <c r="I79"/>
    </row>
    <row r="80" spans="1:16" x14ac:dyDescent="0.2">
      <c r="D80"/>
      <c r="E80"/>
      <c r="F80"/>
      <c r="I80"/>
    </row>
    <row r="81" spans="13:16" customFormat="1" x14ac:dyDescent="0.2">
      <c r="M81" s="30"/>
      <c r="N81" s="30"/>
      <c r="O81" s="30"/>
      <c r="P81" s="30"/>
    </row>
    <row r="82" spans="13:16" customFormat="1" x14ac:dyDescent="0.2">
      <c r="M82" s="30"/>
      <c r="N82" s="30"/>
      <c r="O82" s="30"/>
      <c r="P82" s="30"/>
    </row>
    <row r="83" spans="13:16" customFormat="1" x14ac:dyDescent="0.2">
      <c r="M83" s="30"/>
      <c r="N83" s="30"/>
      <c r="O83" s="30"/>
      <c r="P83" s="30"/>
    </row>
    <row r="84" spans="13:16" customFormat="1" x14ac:dyDescent="0.2">
      <c r="M84" s="30"/>
      <c r="N84" s="30"/>
      <c r="O84" s="30"/>
      <c r="P84" s="30"/>
    </row>
    <row r="85" spans="13:16" customFormat="1" x14ac:dyDescent="0.2">
      <c r="M85" s="30"/>
      <c r="N85" s="30"/>
      <c r="O85" s="30"/>
      <c r="P85" s="30"/>
    </row>
    <row r="86" spans="13:16" customFormat="1" x14ac:dyDescent="0.2">
      <c r="M86" s="30"/>
      <c r="N86" s="30"/>
      <c r="O86" s="30"/>
      <c r="P86" s="30"/>
    </row>
    <row r="87" spans="13:16" customFormat="1" x14ac:dyDescent="0.2">
      <c r="M87" s="30"/>
      <c r="N87" s="30"/>
      <c r="O87" s="30"/>
      <c r="P87" s="30"/>
    </row>
    <row r="88" spans="13:16" customFormat="1" x14ac:dyDescent="0.2">
      <c r="M88" s="30"/>
      <c r="N88" s="30"/>
      <c r="O88" s="30"/>
      <c r="P88" s="30"/>
    </row>
    <row r="89" spans="13:16" customFormat="1" x14ac:dyDescent="0.2">
      <c r="M89" s="30"/>
      <c r="N89" s="30"/>
      <c r="O89" s="30"/>
      <c r="P89" s="30"/>
    </row>
    <row r="90" spans="13:16" customFormat="1" x14ac:dyDescent="0.2">
      <c r="M90" s="30"/>
      <c r="N90" s="30"/>
      <c r="O90" s="30"/>
      <c r="P90" s="30"/>
    </row>
    <row r="91" spans="13:16" customFormat="1" x14ac:dyDescent="0.2">
      <c r="M91" s="30"/>
      <c r="N91" s="30"/>
      <c r="O91" s="30"/>
      <c r="P91" s="30"/>
    </row>
    <row r="92" spans="13:16" customFormat="1" x14ac:dyDescent="0.2">
      <c r="M92" s="30"/>
      <c r="N92" s="30"/>
      <c r="O92" s="30"/>
      <c r="P92" s="30"/>
    </row>
    <row r="93" spans="13:16" customFormat="1" x14ac:dyDescent="0.2">
      <c r="M93" s="30"/>
      <c r="N93" s="30"/>
      <c r="O93" s="30"/>
      <c r="P93" s="30"/>
    </row>
    <row r="94" spans="13:16" customFormat="1" x14ac:dyDescent="0.2">
      <c r="M94" s="30"/>
      <c r="N94" s="30"/>
      <c r="O94" s="30"/>
      <c r="P94" s="30"/>
    </row>
    <row r="95" spans="13:16" customFormat="1" x14ac:dyDescent="0.2">
      <c r="M95" s="30"/>
      <c r="N95" s="30"/>
      <c r="O95" s="30"/>
      <c r="P95" s="30"/>
    </row>
    <row r="96" spans="13:16" customFormat="1" x14ac:dyDescent="0.2">
      <c r="M96" s="30"/>
      <c r="N96" s="30"/>
      <c r="O96" s="30"/>
      <c r="P96" s="30"/>
    </row>
    <row r="97" spans="13:16" customFormat="1" x14ac:dyDescent="0.2">
      <c r="M97" s="30"/>
      <c r="N97" s="30"/>
      <c r="O97" s="30"/>
      <c r="P97" s="30"/>
    </row>
    <row r="98" spans="13:16" customFormat="1" x14ac:dyDescent="0.2">
      <c r="M98" s="30"/>
      <c r="N98" s="30"/>
      <c r="O98" s="30"/>
      <c r="P98" s="30"/>
    </row>
    <row r="99" spans="13:16" customFormat="1" x14ac:dyDescent="0.2">
      <c r="M99" s="30"/>
      <c r="N99" s="30"/>
      <c r="O99" s="30"/>
      <c r="P99" s="30"/>
    </row>
    <row r="100" spans="13:16" customFormat="1" x14ac:dyDescent="0.2">
      <c r="M100" s="30"/>
      <c r="N100" s="30"/>
      <c r="O100" s="30"/>
      <c r="P100" s="30"/>
    </row>
    <row r="101" spans="13:16" customFormat="1" x14ac:dyDescent="0.2">
      <c r="M101" s="30"/>
      <c r="N101" s="30"/>
      <c r="O101" s="30"/>
      <c r="P101" s="30"/>
    </row>
    <row r="102" spans="13:16" customFormat="1" x14ac:dyDescent="0.2">
      <c r="M102" s="30"/>
      <c r="N102" s="30"/>
      <c r="O102" s="30"/>
      <c r="P102" s="30"/>
    </row>
    <row r="103" spans="13:16" customFormat="1" x14ac:dyDescent="0.2">
      <c r="M103" s="30"/>
      <c r="N103" s="30"/>
      <c r="O103" s="30"/>
      <c r="P103" s="30"/>
    </row>
    <row r="104" spans="13:16" customFormat="1" x14ac:dyDescent="0.2">
      <c r="M104" s="30"/>
      <c r="N104" s="30"/>
      <c r="O104" s="30"/>
      <c r="P104" s="30"/>
    </row>
    <row r="105" spans="13:16" customFormat="1" x14ac:dyDescent="0.2">
      <c r="M105" s="30"/>
      <c r="N105" s="30"/>
      <c r="O105" s="30"/>
      <c r="P105" s="30"/>
    </row>
    <row r="106" spans="13:16" customFormat="1" x14ac:dyDescent="0.2">
      <c r="M106" s="30"/>
      <c r="N106" s="30"/>
      <c r="O106" s="30"/>
      <c r="P106" s="30"/>
    </row>
    <row r="107" spans="13:16" customFormat="1" x14ac:dyDescent="0.2">
      <c r="M107" s="30"/>
      <c r="N107" s="30"/>
      <c r="O107" s="30"/>
      <c r="P107" s="30"/>
    </row>
    <row r="108" spans="13:16" customFormat="1" x14ac:dyDescent="0.2">
      <c r="M108" s="30"/>
      <c r="N108" s="30"/>
      <c r="O108" s="30"/>
      <c r="P108" s="30"/>
    </row>
    <row r="109" spans="13:16" customFormat="1" x14ac:dyDescent="0.2">
      <c r="M109" s="30"/>
      <c r="N109" s="30"/>
      <c r="O109" s="30"/>
      <c r="P109" s="30"/>
    </row>
    <row r="110" spans="13:16" customFormat="1" x14ac:dyDescent="0.2">
      <c r="M110" s="30"/>
      <c r="N110" s="30"/>
      <c r="O110" s="30"/>
      <c r="P110" s="30"/>
    </row>
    <row r="111" spans="13:16" customFormat="1" x14ac:dyDescent="0.2">
      <c r="M111" s="30"/>
      <c r="N111" s="30"/>
      <c r="O111" s="30"/>
      <c r="P111" s="30"/>
    </row>
    <row r="112" spans="13:16" customFormat="1" x14ac:dyDescent="0.2">
      <c r="M112" s="30"/>
      <c r="N112" s="30"/>
      <c r="O112" s="30"/>
      <c r="P112" s="30"/>
    </row>
    <row r="113" spans="13:16" customFormat="1" x14ac:dyDescent="0.2">
      <c r="M113" s="30"/>
      <c r="N113" s="30"/>
      <c r="O113" s="30"/>
      <c r="P113" s="30"/>
    </row>
    <row r="114" spans="13:16" customFormat="1" x14ac:dyDescent="0.2">
      <c r="M114" s="30"/>
      <c r="N114" s="30"/>
      <c r="O114" s="30"/>
      <c r="P114" s="30"/>
    </row>
    <row r="115" spans="13:16" customFormat="1" x14ac:dyDescent="0.2">
      <c r="M115" s="30"/>
      <c r="N115" s="30"/>
      <c r="O115" s="30"/>
      <c r="P115" s="30"/>
    </row>
    <row r="116" spans="13:16" customFormat="1" x14ac:dyDescent="0.2">
      <c r="M116" s="30"/>
      <c r="N116" s="30"/>
      <c r="O116" s="30"/>
      <c r="P116" s="30"/>
    </row>
    <row r="117" spans="13:16" customFormat="1" x14ac:dyDescent="0.2">
      <c r="M117" s="30"/>
      <c r="N117" s="30"/>
      <c r="O117" s="30"/>
      <c r="P117" s="30"/>
    </row>
    <row r="118" spans="13:16" customFormat="1" x14ac:dyDescent="0.2">
      <c r="M118" s="30"/>
      <c r="N118" s="30"/>
      <c r="O118" s="30"/>
      <c r="P118" s="30"/>
    </row>
    <row r="119" spans="13:16" customFormat="1" x14ac:dyDescent="0.2">
      <c r="M119" s="30"/>
      <c r="N119" s="30"/>
      <c r="O119" s="30"/>
      <c r="P119" s="30"/>
    </row>
    <row r="120" spans="13:16" customFormat="1" x14ac:dyDescent="0.2">
      <c r="M120" s="30"/>
      <c r="N120" s="30"/>
      <c r="O120" s="30"/>
      <c r="P120" s="30"/>
    </row>
    <row r="121" spans="13:16" customFormat="1" x14ac:dyDescent="0.2">
      <c r="M121" s="30"/>
      <c r="N121" s="30"/>
      <c r="O121" s="30"/>
      <c r="P121" s="30"/>
    </row>
    <row r="122" spans="13:16" customFormat="1" x14ac:dyDescent="0.2">
      <c r="M122" s="30"/>
      <c r="N122" s="30"/>
      <c r="O122" s="30"/>
      <c r="P122" s="30"/>
    </row>
    <row r="123" spans="13:16" customFormat="1" x14ac:dyDescent="0.2">
      <c r="M123" s="30"/>
      <c r="N123" s="30"/>
      <c r="O123" s="30"/>
      <c r="P123" s="30"/>
    </row>
    <row r="124" spans="13:16" customFormat="1" x14ac:dyDescent="0.2">
      <c r="M124" s="30"/>
      <c r="N124" s="30"/>
      <c r="O124" s="30"/>
      <c r="P124" s="30"/>
    </row>
    <row r="125" spans="13:16" customFormat="1" x14ac:dyDescent="0.2">
      <c r="M125" s="30"/>
      <c r="N125" s="30"/>
      <c r="O125" s="30"/>
      <c r="P125" s="30"/>
    </row>
    <row r="126" spans="13:16" customFormat="1" x14ac:dyDescent="0.2">
      <c r="M126" s="30"/>
      <c r="N126" s="30"/>
      <c r="O126" s="30"/>
      <c r="P126" s="30"/>
    </row>
    <row r="127" spans="13:16" customFormat="1" x14ac:dyDescent="0.2">
      <c r="M127" s="30"/>
      <c r="N127" s="30"/>
      <c r="O127" s="30"/>
      <c r="P127" s="30"/>
    </row>
    <row r="128" spans="13:16" customFormat="1" x14ac:dyDescent="0.2">
      <c r="M128" s="30"/>
      <c r="N128" s="30"/>
      <c r="O128" s="30"/>
      <c r="P128" s="30"/>
    </row>
    <row r="129" spans="13:16" customFormat="1" x14ac:dyDescent="0.2">
      <c r="M129" s="30"/>
      <c r="N129" s="30"/>
      <c r="O129" s="30"/>
      <c r="P129" s="30"/>
    </row>
    <row r="130" spans="13:16" customFormat="1" x14ac:dyDescent="0.2">
      <c r="M130" s="30"/>
      <c r="N130" s="30"/>
      <c r="O130" s="30"/>
      <c r="P130" s="30"/>
    </row>
    <row r="131" spans="13:16" customFormat="1" x14ac:dyDescent="0.2">
      <c r="M131" s="30"/>
      <c r="N131" s="30"/>
      <c r="O131" s="30"/>
      <c r="P131" s="30"/>
    </row>
    <row r="132" spans="13:16" customFormat="1" x14ac:dyDescent="0.2">
      <c r="M132" s="30"/>
      <c r="N132" s="30"/>
      <c r="O132" s="30"/>
      <c r="P132" s="30"/>
    </row>
    <row r="133" spans="13:16" customFormat="1" x14ac:dyDescent="0.2">
      <c r="M133" s="30"/>
      <c r="N133" s="30"/>
      <c r="O133" s="30"/>
      <c r="P133" s="30"/>
    </row>
    <row r="134" spans="13:16" customFormat="1" x14ac:dyDescent="0.2">
      <c r="M134" s="30"/>
      <c r="N134" s="30"/>
      <c r="O134" s="30"/>
      <c r="P134" s="30"/>
    </row>
    <row r="135" spans="13:16" customFormat="1" x14ac:dyDescent="0.2">
      <c r="M135" s="30"/>
      <c r="N135" s="30"/>
      <c r="O135" s="30"/>
      <c r="P135" s="30"/>
    </row>
    <row r="136" spans="13:16" customFormat="1" x14ac:dyDescent="0.2">
      <c r="M136" s="30"/>
      <c r="N136" s="30"/>
      <c r="O136" s="30"/>
      <c r="P136" s="30"/>
    </row>
    <row r="137" spans="13:16" customFormat="1" x14ac:dyDescent="0.2">
      <c r="M137" s="30"/>
      <c r="N137" s="30"/>
      <c r="O137" s="30"/>
      <c r="P137" s="30"/>
    </row>
    <row r="138" spans="13:16" customFormat="1" x14ac:dyDescent="0.2">
      <c r="M138" s="30"/>
      <c r="N138" s="30"/>
      <c r="O138" s="30"/>
      <c r="P138" s="30"/>
    </row>
    <row r="139" spans="13:16" customFormat="1" x14ac:dyDescent="0.2">
      <c r="M139" s="30"/>
      <c r="N139" s="30"/>
      <c r="O139" s="30"/>
      <c r="P139" s="30"/>
    </row>
    <row r="140" spans="13:16" customFormat="1" x14ac:dyDescent="0.2">
      <c r="M140" s="30"/>
      <c r="N140" s="30"/>
      <c r="O140" s="30"/>
      <c r="P140" s="30"/>
    </row>
    <row r="141" spans="13:16" customFormat="1" x14ac:dyDescent="0.2">
      <c r="M141" s="30"/>
      <c r="N141" s="30"/>
      <c r="O141" s="30"/>
      <c r="P141" s="30"/>
    </row>
    <row r="142" spans="13:16" customFormat="1" x14ac:dyDescent="0.2">
      <c r="M142" s="30"/>
      <c r="N142" s="30"/>
      <c r="O142" s="30"/>
      <c r="P142" s="30"/>
    </row>
    <row r="143" spans="13:16" customFormat="1" x14ac:dyDescent="0.2">
      <c r="M143" s="30"/>
      <c r="N143" s="30"/>
      <c r="O143" s="30"/>
      <c r="P143" s="30"/>
    </row>
    <row r="144" spans="13:16" customFormat="1" x14ac:dyDescent="0.2">
      <c r="M144" s="30"/>
      <c r="N144" s="30"/>
      <c r="O144" s="30"/>
      <c r="P144" s="30"/>
    </row>
    <row r="145" spans="13:16" customFormat="1" x14ac:dyDescent="0.2">
      <c r="M145" s="30"/>
      <c r="N145" s="30"/>
      <c r="O145" s="30"/>
      <c r="P145" s="30"/>
    </row>
    <row r="146" spans="13:16" customFormat="1" x14ac:dyDescent="0.2">
      <c r="M146" s="30"/>
      <c r="N146" s="30"/>
      <c r="O146" s="30"/>
      <c r="P146" s="30"/>
    </row>
    <row r="147" spans="13:16" customFormat="1" x14ac:dyDescent="0.2">
      <c r="M147" s="30"/>
      <c r="N147" s="30"/>
      <c r="O147" s="30"/>
      <c r="P147" s="30"/>
    </row>
    <row r="148" spans="13:16" customFormat="1" x14ac:dyDescent="0.2">
      <c r="M148" s="30"/>
      <c r="N148" s="30"/>
      <c r="O148" s="30"/>
      <c r="P148" s="30"/>
    </row>
    <row r="149" spans="13:16" customFormat="1" x14ac:dyDescent="0.2">
      <c r="M149" s="30"/>
      <c r="N149" s="30"/>
      <c r="O149" s="30"/>
      <c r="P149" s="30"/>
    </row>
    <row r="150" spans="13:16" customFormat="1" x14ac:dyDescent="0.2">
      <c r="M150" s="30"/>
      <c r="N150" s="30"/>
      <c r="O150" s="30"/>
      <c r="P150" s="30"/>
    </row>
    <row r="151" spans="13:16" customFormat="1" x14ac:dyDescent="0.2">
      <c r="M151" s="30"/>
      <c r="N151" s="30"/>
      <c r="O151" s="30"/>
      <c r="P151" s="30"/>
    </row>
    <row r="152" spans="13:16" customFormat="1" x14ac:dyDescent="0.2">
      <c r="M152" s="30"/>
      <c r="N152" s="30"/>
      <c r="O152" s="30"/>
      <c r="P152" s="30"/>
    </row>
    <row r="153" spans="13:16" customFormat="1" x14ac:dyDescent="0.2">
      <c r="M153" s="30"/>
      <c r="N153" s="30"/>
      <c r="O153" s="30"/>
      <c r="P153" s="30"/>
    </row>
    <row r="154" spans="13:16" customFormat="1" x14ac:dyDescent="0.2">
      <c r="M154" s="30"/>
      <c r="N154" s="30"/>
      <c r="O154" s="30"/>
      <c r="P154" s="30"/>
    </row>
    <row r="155" spans="13:16" customFormat="1" x14ac:dyDescent="0.2">
      <c r="M155" s="30"/>
      <c r="N155" s="30"/>
      <c r="O155" s="30"/>
      <c r="P155" s="30"/>
    </row>
    <row r="156" spans="13:16" customFormat="1" x14ac:dyDescent="0.2">
      <c r="M156" s="30"/>
      <c r="N156" s="30"/>
      <c r="O156" s="30"/>
      <c r="P156" s="30"/>
    </row>
    <row r="157" spans="13:16" customFormat="1" x14ac:dyDescent="0.2">
      <c r="M157" s="30"/>
      <c r="N157" s="30"/>
      <c r="O157" s="30"/>
      <c r="P157" s="30"/>
    </row>
    <row r="158" spans="13:16" customFormat="1" x14ac:dyDescent="0.2">
      <c r="M158" s="30"/>
      <c r="N158" s="30"/>
      <c r="O158" s="30"/>
      <c r="P158" s="30"/>
    </row>
    <row r="159" spans="13:16" customFormat="1" x14ac:dyDescent="0.2">
      <c r="M159" s="30"/>
      <c r="N159" s="30"/>
      <c r="O159" s="30"/>
      <c r="P159" s="30"/>
    </row>
    <row r="160" spans="13:16" customFormat="1" x14ac:dyDescent="0.2">
      <c r="M160" s="30"/>
      <c r="N160" s="30"/>
      <c r="O160" s="30"/>
      <c r="P160" s="30"/>
    </row>
    <row r="161" spans="13:16" customFormat="1" x14ac:dyDescent="0.2">
      <c r="M161" s="30"/>
      <c r="N161" s="30"/>
      <c r="O161" s="30"/>
      <c r="P161" s="30"/>
    </row>
    <row r="162" spans="13:16" customFormat="1" x14ac:dyDescent="0.2">
      <c r="M162" s="30"/>
      <c r="N162" s="30"/>
      <c r="O162" s="30"/>
      <c r="P162" s="30"/>
    </row>
    <row r="163" spans="13:16" customFormat="1" x14ac:dyDescent="0.2">
      <c r="M163" s="30"/>
      <c r="N163" s="30"/>
      <c r="O163" s="30"/>
      <c r="P163" s="30"/>
    </row>
    <row r="164" spans="13:16" customFormat="1" x14ac:dyDescent="0.2">
      <c r="M164" s="30"/>
      <c r="N164" s="30"/>
      <c r="O164" s="30"/>
      <c r="P164" s="30"/>
    </row>
    <row r="165" spans="13:16" customFormat="1" x14ac:dyDescent="0.2">
      <c r="M165" s="30"/>
      <c r="N165" s="30"/>
      <c r="O165" s="30"/>
      <c r="P165" s="30"/>
    </row>
    <row r="166" spans="13:16" customFormat="1" x14ac:dyDescent="0.2">
      <c r="M166" s="30"/>
      <c r="N166" s="30"/>
      <c r="O166" s="30"/>
      <c r="P166" s="30"/>
    </row>
    <row r="167" spans="13:16" customFormat="1" x14ac:dyDescent="0.2">
      <c r="M167" s="30"/>
      <c r="N167" s="30"/>
      <c r="O167" s="30"/>
      <c r="P167" s="30"/>
    </row>
    <row r="168" spans="13:16" customFormat="1" x14ac:dyDescent="0.2">
      <c r="M168" s="30"/>
      <c r="N168" s="30"/>
      <c r="O168" s="30"/>
      <c r="P168" s="30"/>
    </row>
    <row r="169" spans="13:16" customFormat="1" x14ac:dyDescent="0.2">
      <c r="M169" s="30"/>
      <c r="N169" s="30"/>
      <c r="O169" s="30"/>
      <c r="P169" s="30"/>
    </row>
    <row r="170" spans="13:16" customFormat="1" x14ac:dyDescent="0.2">
      <c r="M170" s="30"/>
      <c r="N170" s="30"/>
      <c r="O170" s="30"/>
      <c r="P170" s="30"/>
    </row>
    <row r="171" spans="13:16" customFormat="1" x14ac:dyDescent="0.2">
      <c r="M171" s="30"/>
      <c r="N171" s="30"/>
      <c r="O171" s="30"/>
      <c r="P171" s="30"/>
    </row>
    <row r="172" spans="13:16" customFormat="1" x14ac:dyDescent="0.2">
      <c r="M172" s="30"/>
      <c r="N172" s="30"/>
      <c r="O172" s="30"/>
      <c r="P172" s="30"/>
    </row>
    <row r="173" spans="13:16" customFormat="1" x14ac:dyDescent="0.2">
      <c r="M173" s="30"/>
      <c r="N173" s="30"/>
      <c r="O173" s="30"/>
      <c r="P173" s="30"/>
    </row>
    <row r="174" spans="13:16" customFormat="1" x14ac:dyDescent="0.2">
      <c r="M174" s="30"/>
      <c r="N174" s="30"/>
      <c r="O174" s="30"/>
      <c r="P174" s="30"/>
    </row>
    <row r="175" spans="13:16" customFormat="1" x14ac:dyDescent="0.2">
      <c r="M175" s="30"/>
      <c r="N175" s="30"/>
      <c r="O175" s="30"/>
      <c r="P175" s="30"/>
    </row>
    <row r="176" spans="13:16" customFormat="1" x14ac:dyDescent="0.2">
      <c r="M176" s="30"/>
      <c r="N176" s="30"/>
      <c r="O176" s="30"/>
      <c r="P176" s="30"/>
    </row>
    <row r="177" spans="13:16" customFormat="1" x14ac:dyDescent="0.2">
      <c r="M177" s="30"/>
      <c r="N177" s="30"/>
      <c r="O177" s="30"/>
      <c r="P177" s="30"/>
    </row>
    <row r="178" spans="13:16" customFormat="1" x14ac:dyDescent="0.2">
      <c r="M178" s="30"/>
      <c r="N178" s="30"/>
      <c r="O178" s="30"/>
      <c r="P178" s="30"/>
    </row>
    <row r="179" spans="13:16" customFormat="1" x14ac:dyDescent="0.2">
      <c r="M179" s="30"/>
      <c r="N179" s="30"/>
      <c r="O179" s="30"/>
      <c r="P179" s="30"/>
    </row>
    <row r="180" spans="13:16" customFormat="1" x14ac:dyDescent="0.2">
      <c r="M180" s="30"/>
      <c r="N180" s="30"/>
      <c r="O180" s="30"/>
      <c r="P180" s="30"/>
    </row>
    <row r="181" spans="13:16" customFormat="1" x14ac:dyDescent="0.2">
      <c r="M181" s="30"/>
      <c r="N181" s="30"/>
      <c r="O181" s="30"/>
      <c r="P181" s="30"/>
    </row>
    <row r="182" spans="13:16" customFormat="1" x14ac:dyDescent="0.2">
      <c r="M182" s="30"/>
      <c r="N182" s="30"/>
      <c r="O182" s="30"/>
      <c r="P182" s="30"/>
    </row>
    <row r="183" spans="13:16" customFormat="1" x14ac:dyDescent="0.2">
      <c r="M183" s="30"/>
      <c r="N183" s="30"/>
      <c r="O183" s="30"/>
      <c r="P183" s="30"/>
    </row>
    <row r="184" spans="13:16" customFormat="1" x14ac:dyDescent="0.2">
      <c r="M184" s="30"/>
      <c r="N184" s="30"/>
      <c r="O184" s="30"/>
      <c r="P184" s="30"/>
    </row>
    <row r="185" spans="13:16" customFormat="1" x14ac:dyDescent="0.2">
      <c r="M185" s="30"/>
      <c r="N185" s="30"/>
      <c r="O185" s="30"/>
      <c r="P185" s="30"/>
    </row>
    <row r="186" spans="13:16" customFormat="1" x14ac:dyDescent="0.2">
      <c r="M186" s="30"/>
      <c r="N186" s="30"/>
      <c r="O186" s="30"/>
      <c r="P186" s="30"/>
    </row>
    <row r="187" spans="13:16" customFormat="1" x14ac:dyDescent="0.2">
      <c r="M187" s="30"/>
      <c r="N187" s="30"/>
      <c r="O187" s="30"/>
      <c r="P187" s="30"/>
    </row>
    <row r="188" spans="13:16" customFormat="1" x14ac:dyDescent="0.2">
      <c r="M188" s="30"/>
      <c r="N188" s="30"/>
      <c r="O188" s="30"/>
      <c r="P188" s="30"/>
    </row>
    <row r="189" spans="13:16" customFormat="1" x14ac:dyDescent="0.2">
      <c r="M189" s="30"/>
      <c r="N189" s="30"/>
      <c r="O189" s="30"/>
      <c r="P189" s="30"/>
    </row>
    <row r="190" spans="13:16" customFormat="1" x14ac:dyDescent="0.2">
      <c r="M190" s="30"/>
      <c r="N190" s="30"/>
      <c r="O190" s="30"/>
      <c r="P190" s="30"/>
    </row>
    <row r="191" spans="13:16" customFormat="1" x14ac:dyDescent="0.2">
      <c r="M191" s="30"/>
      <c r="N191" s="30"/>
      <c r="O191" s="30"/>
      <c r="P191" s="30"/>
    </row>
    <row r="192" spans="13:16" customFormat="1" x14ac:dyDescent="0.2">
      <c r="M192" s="30"/>
      <c r="N192" s="30"/>
      <c r="O192" s="30"/>
      <c r="P192" s="30"/>
    </row>
    <row r="193" spans="13:16" customFormat="1" x14ac:dyDescent="0.2">
      <c r="M193" s="30"/>
      <c r="N193" s="30"/>
      <c r="O193" s="30"/>
      <c r="P193" s="30"/>
    </row>
    <row r="194" spans="13:16" customFormat="1" x14ac:dyDescent="0.2">
      <c r="M194" s="30"/>
      <c r="N194" s="30"/>
      <c r="O194" s="30"/>
      <c r="P194" s="30"/>
    </row>
    <row r="195" spans="13:16" customFormat="1" x14ac:dyDescent="0.2">
      <c r="M195" s="30"/>
      <c r="N195" s="30"/>
      <c r="O195" s="30"/>
      <c r="P195" s="30"/>
    </row>
    <row r="196" spans="13:16" customFormat="1" x14ac:dyDescent="0.2">
      <c r="M196" s="30"/>
      <c r="N196" s="30"/>
      <c r="O196" s="30"/>
      <c r="P196" s="30"/>
    </row>
    <row r="197" spans="13:16" customFormat="1" x14ac:dyDescent="0.2">
      <c r="M197" s="30"/>
      <c r="N197" s="30"/>
      <c r="O197" s="30"/>
      <c r="P197" s="30"/>
    </row>
    <row r="198" spans="13:16" customFormat="1" x14ac:dyDescent="0.2">
      <c r="M198" s="30"/>
      <c r="N198" s="30"/>
      <c r="O198" s="30"/>
      <c r="P198" s="30"/>
    </row>
    <row r="199" spans="13:16" customFormat="1" x14ac:dyDescent="0.2">
      <c r="M199" s="30"/>
      <c r="N199" s="30"/>
      <c r="O199" s="30"/>
      <c r="P199" s="30"/>
    </row>
    <row r="200" spans="13:16" customFormat="1" x14ac:dyDescent="0.2">
      <c r="M200" s="30"/>
      <c r="N200" s="30"/>
      <c r="O200" s="30"/>
      <c r="P200" s="30"/>
    </row>
    <row r="201" spans="13:16" customFormat="1" x14ac:dyDescent="0.2">
      <c r="M201" s="30"/>
      <c r="N201" s="30"/>
      <c r="O201" s="30"/>
      <c r="P201" s="30"/>
    </row>
    <row r="202" spans="13:16" customFormat="1" x14ac:dyDescent="0.2">
      <c r="M202" s="30"/>
      <c r="N202" s="30"/>
      <c r="O202" s="30"/>
      <c r="P202" s="30"/>
    </row>
    <row r="203" spans="13:16" customFormat="1" x14ac:dyDescent="0.2">
      <c r="M203" s="30"/>
      <c r="N203" s="30"/>
      <c r="O203" s="30"/>
      <c r="P203" s="30"/>
    </row>
    <row r="204" spans="13:16" customFormat="1" x14ac:dyDescent="0.2">
      <c r="M204" s="30"/>
      <c r="N204" s="30"/>
      <c r="O204" s="30"/>
      <c r="P204" s="30"/>
    </row>
    <row r="205" spans="13:16" customFormat="1" x14ac:dyDescent="0.2">
      <c r="M205" s="30"/>
      <c r="N205" s="30"/>
      <c r="O205" s="30"/>
      <c r="P205" s="30"/>
    </row>
    <row r="206" spans="13:16" customFormat="1" x14ac:dyDescent="0.2">
      <c r="M206" s="30"/>
      <c r="N206" s="30"/>
      <c r="O206" s="30"/>
      <c r="P206" s="30"/>
    </row>
    <row r="207" spans="13:16" customFormat="1" x14ac:dyDescent="0.2">
      <c r="M207" s="30"/>
      <c r="N207" s="30"/>
      <c r="O207" s="30"/>
      <c r="P207" s="30"/>
    </row>
    <row r="208" spans="13:16" customFormat="1" x14ac:dyDescent="0.2">
      <c r="M208" s="30"/>
      <c r="N208" s="30"/>
      <c r="O208" s="30"/>
      <c r="P208" s="30"/>
    </row>
    <row r="209" spans="13:16" customFormat="1" x14ac:dyDescent="0.2">
      <c r="M209" s="30"/>
      <c r="N209" s="30"/>
      <c r="O209" s="30"/>
      <c r="P209" s="30"/>
    </row>
    <row r="210" spans="13:16" customFormat="1" x14ac:dyDescent="0.2">
      <c r="M210" s="30"/>
      <c r="N210" s="30"/>
      <c r="O210" s="30"/>
      <c r="P210" s="30"/>
    </row>
    <row r="211" spans="13:16" customFormat="1" x14ac:dyDescent="0.2">
      <c r="M211" s="30"/>
      <c r="N211" s="30"/>
      <c r="O211" s="30"/>
      <c r="P211" s="30"/>
    </row>
    <row r="212" spans="13:16" customFormat="1" x14ac:dyDescent="0.2">
      <c r="M212" s="30"/>
      <c r="N212" s="30"/>
      <c r="O212" s="30"/>
      <c r="P212" s="30"/>
    </row>
    <row r="213" spans="13:16" customFormat="1" x14ac:dyDescent="0.2">
      <c r="M213" s="30"/>
      <c r="N213" s="30"/>
      <c r="O213" s="30"/>
      <c r="P213" s="30"/>
    </row>
    <row r="214" spans="13:16" customFormat="1" x14ac:dyDescent="0.2">
      <c r="M214" s="30"/>
      <c r="N214" s="30"/>
      <c r="O214" s="30"/>
      <c r="P214" s="30"/>
    </row>
    <row r="215" spans="13:16" customFormat="1" x14ac:dyDescent="0.2">
      <c r="M215" s="30"/>
      <c r="N215" s="30"/>
      <c r="O215" s="30"/>
      <c r="P215" s="30"/>
    </row>
    <row r="216" spans="13:16" customFormat="1" x14ac:dyDescent="0.2">
      <c r="M216" s="30"/>
      <c r="N216" s="30"/>
      <c r="O216" s="30"/>
      <c r="P216" s="30"/>
    </row>
    <row r="217" spans="13:16" customFormat="1" x14ac:dyDescent="0.2">
      <c r="M217" s="30"/>
      <c r="N217" s="30"/>
      <c r="O217" s="30"/>
      <c r="P217" s="30"/>
    </row>
    <row r="218" spans="13:16" customFormat="1" x14ac:dyDescent="0.2">
      <c r="M218" s="30"/>
      <c r="N218" s="30"/>
      <c r="O218" s="30"/>
      <c r="P218" s="30"/>
    </row>
    <row r="219" spans="13:16" customFormat="1" x14ac:dyDescent="0.2">
      <c r="M219" s="30"/>
      <c r="N219" s="30"/>
      <c r="O219" s="30"/>
      <c r="P219" s="30"/>
    </row>
    <row r="220" spans="13:16" customFormat="1" x14ac:dyDescent="0.2">
      <c r="M220" s="30"/>
      <c r="N220" s="30"/>
      <c r="O220" s="30"/>
      <c r="P220" s="30"/>
    </row>
    <row r="221" spans="13:16" customFormat="1" x14ac:dyDescent="0.2">
      <c r="M221" s="30"/>
      <c r="N221" s="30"/>
      <c r="O221" s="30"/>
      <c r="P221" s="30"/>
    </row>
    <row r="222" spans="13:16" customFormat="1" x14ac:dyDescent="0.2">
      <c r="M222" s="30"/>
      <c r="N222" s="30"/>
      <c r="O222" s="30"/>
      <c r="P222" s="30"/>
    </row>
    <row r="223" spans="13:16" customFormat="1" x14ac:dyDescent="0.2">
      <c r="M223" s="30"/>
      <c r="N223" s="30"/>
      <c r="O223" s="30"/>
      <c r="P223" s="30"/>
    </row>
    <row r="224" spans="13:16" customFormat="1" x14ac:dyDescent="0.2">
      <c r="M224" s="30"/>
      <c r="N224" s="30"/>
      <c r="O224" s="30"/>
      <c r="P224" s="30"/>
    </row>
    <row r="225" spans="13:16" customFormat="1" x14ac:dyDescent="0.2">
      <c r="M225" s="30"/>
      <c r="N225" s="30"/>
      <c r="O225" s="30"/>
      <c r="P225" s="30"/>
    </row>
    <row r="226" spans="13:16" customFormat="1" x14ac:dyDescent="0.2">
      <c r="M226" s="30"/>
      <c r="N226" s="30"/>
      <c r="O226" s="30"/>
      <c r="P226" s="30"/>
    </row>
    <row r="227" spans="13:16" customFormat="1" x14ac:dyDescent="0.2">
      <c r="M227" s="30"/>
      <c r="N227" s="30"/>
      <c r="O227" s="30"/>
      <c r="P227" s="30"/>
    </row>
    <row r="228" spans="13:16" customFormat="1" x14ac:dyDescent="0.2">
      <c r="M228" s="30"/>
      <c r="N228" s="30"/>
      <c r="O228" s="30"/>
      <c r="P228" s="30"/>
    </row>
    <row r="229" spans="13:16" customFormat="1" x14ac:dyDescent="0.2">
      <c r="M229" s="30"/>
      <c r="N229" s="30"/>
      <c r="O229" s="30"/>
      <c r="P229" s="30"/>
    </row>
    <row r="230" spans="13:16" customFormat="1" x14ac:dyDescent="0.2">
      <c r="M230" s="30"/>
      <c r="N230" s="30"/>
      <c r="O230" s="30"/>
      <c r="P230" s="30"/>
    </row>
    <row r="231" spans="13:16" customFormat="1" x14ac:dyDescent="0.2">
      <c r="M231" s="30"/>
      <c r="N231" s="30"/>
      <c r="O231" s="30"/>
      <c r="P231" s="30"/>
    </row>
    <row r="232" spans="13:16" customFormat="1" x14ac:dyDescent="0.2">
      <c r="M232" s="30"/>
      <c r="N232" s="30"/>
      <c r="O232" s="30"/>
      <c r="P232" s="30"/>
    </row>
    <row r="233" spans="13:16" customFormat="1" x14ac:dyDescent="0.2">
      <c r="M233" s="30"/>
      <c r="N233" s="30"/>
      <c r="O233" s="30"/>
      <c r="P233" s="30"/>
    </row>
    <row r="234" spans="13:16" customFormat="1" x14ac:dyDescent="0.2">
      <c r="M234" s="30"/>
      <c r="N234" s="30"/>
      <c r="O234" s="30"/>
      <c r="P234" s="30"/>
    </row>
    <row r="235" spans="13:16" customFormat="1" x14ac:dyDescent="0.2">
      <c r="M235" s="30"/>
      <c r="N235" s="30"/>
      <c r="O235" s="30"/>
      <c r="P235" s="30"/>
    </row>
    <row r="236" spans="13:16" customFormat="1" x14ac:dyDescent="0.2">
      <c r="M236" s="30"/>
      <c r="N236" s="30"/>
      <c r="O236" s="30"/>
      <c r="P236" s="30"/>
    </row>
    <row r="237" spans="13:16" customFormat="1" x14ac:dyDescent="0.2">
      <c r="M237" s="30"/>
      <c r="N237" s="30"/>
      <c r="O237" s="30"/>
      <c r="P237" s="30"/>
    </row>
    <row r="238" spans="13:16" customFormat="1" x14ac:dyDescent="0.2">
      <c r="M238" s="30"/>
      <c r="N238" s="30"/>
      <c r="O238" s="30"/>
      <c r="P238" s="30"/>
    </row>
    <row r="239" spans="13:16" customFormat="1" x14ac:dyDescent="0.2">
      <c r="M239" s="30"/>
      <c r="N239" s="30"/>
      <c r="O239" s="30"/>
      <c r="P239" s="30"/>
    </row>
    <row r="240" spans="13:16" customFormat="1" x14ac:dyDescent="0.2">
      <c r="M240" s="30"/>
      <c r="N240" s="30"/>
      <c r="O240" s="30"/>
      <c r="P240" s="30"/>
    </row>
    <row r="241" spans="13:16" customFormat="1" x14ac:dyDescent="0.2">
      <c r="M241" s="30"/>
      <c r="N241" s="30"/>
      <c r="O241" s="30"/>
      <c r="P241" s="30"/>
    </row>
    <row r="242" spans="13:16" customFormat="1" x14ac:dyDescent="0.2">
      <c r="M242" s="30"/>
      <c r="N242" s="30"/>
      <c r="O242" s="30"/>
      <c r="P242" s="30"/>
    </row>
    <row r="243" spans="13:16" customFormat="1" x14ac:dyDescent="0.2">
      <c r="M243" s="30"/>
      <c r="N243" s="30"/>
      <c r="O243" s="30"/>
      <c r="P243" s="30"/>
    </row>
    <row r="244" spans="13:16" customFormat="1" x14ac:dyDescent="0.2">
      <c r="M244" s="30"/>
      <c r="N244" s="30"/>
      <c r="O244" s="30"/>
      <c r="P244" s="30"/>
    </row>
    <row r="245" spans="13:16" customFormat="1" x14ac:dyDescent="0.2">
      <c r="M245" s="30"/>
      <c r="N245" s="30"/>
      <c r="O245" s="30"/>
      <c r="P245" s="30"/>
    </row>
    <row r="246" spans="13:16" customFormat="1" x14ac:dyDescent="0.2">
      <c r="M246" s="30"/>
      <c r="N246" s="30"/>
      <c r="O246" s="30"/>
      <c r="P246" s="30"/>
    </row>
    <row r="247" spans="13:16" customFormat="1" x14ac:dyDescent="0.2">
      <c r="M247" s="30"/>
      <c r="N247" s="30"/>
      <c r="O247" s="30"/>
      <c r="P247" s="30"/>
    </row>
    <row r="248" spans="13:16" customFormat="1" x14ac:dyDescent="0.2">
      <c r="M248" s="30"/>
      <c r="N248" s="30"/>
      <c r="O248" s="30"/>
      <c r="P248" s="30"/>
    </row>
    <row r="249" spans="13:16" customFormat="1" x14ac:dyDescent="0.2">
      <c r="M249" s="30"/>
      <c r="N249" s="30"/>
      <c r="O249" s="30"/>
      <c r="P249" s="30"/>
    </row>
    <row r="250" spans="13:16" customFormat="1" x14ac:dyDescent="0.2">
      <c r="M250" s="30"/>
      <c r="N250" s="30"/>
      <c r="O250" s="30"/>
      <c r="P250" s="30"/>
    </row>
    <row r="251" spans="13:16" customFormat="1" x14ac:dyDescent="0.2">
      <c r="M251" s="30"/>
      <c r="N251" s="30"/>
      <c r="O251" s="30"/>
      <c r="P251" s="30"/>
    </row>
    <row r="252" spans="13:16" customFormat="1" x14ac:dyDescent="0.2">
      <c r="M252" s="30"/>
      <c r="N252" s="30"/>
      <c r="O252" s="30"/>
      <c r="P252" s="30"/>
    </row>
    <row r="253" spans="13:16" customFormat="1" x14ac:dyDescent="0.2">
      <c r="M253" s="30"/>
      <c r="N253" s="30"/>
      <c r="O253" s="30"/>
      <c r="P253" s="30"/>
    </row>
    <row r="254" spans="13:16" customFormat="1" x14ac:dyDescent="0.2">
      <c r="M254" s="30"/>
      <c r="N254" s="30"/>
      <c r="O254" s="30"/>
      <c r="P254" s="30"/>
    </row>
    <row r="255" spans="13:16" customFormat="1" x14ac:dyDescent="0.2">
      <c r="M255" s="30"/>
      <c r="N255" s="30"/>
      <c r="O255" s="30"/>
      <c r="P255" s="30"/>
    </row>
    <row r="256" spans="13:16" customFormat="1" x14ac:dyDescent="0.2">
      <c r="M256" s="30"/>
      <c r="N256" s="30"/>
      <c r="O256" s="30"/>
      <c r="P256" s="30"/>
    </row>
    <row r="257" spans="13:16" customFormat="1" x14ac:dyDescent="0.2">
      <c r="M257" s="30"/>
      <c r="N257" s="30"/>
      <c r="O257" s="30"/>
      <c r="P257" s="30"/>
    </row>
    <row r="258" spans="13:16" customFormat="1" x14ac:dyDescent="0.2">
      <c r="M258" s="30"/>
      <c r="N258" s="30"/>
      <c r="O258" s="30"/>
      <c r="P258" s="30"/>
    </row>
    <row r="259" spans="13:16" customFormat="1" x14ac:dyDescent="0.2">
      <c r="M259" s="30"/>
      <c r="N259" s="30"/>
      <c r="O259" s="30"/>
      <c r="P259" s="30"/>
    </row>
    <row r="260" spans="13:16" customFormat="1" x14ac:dyDescent="0.2">
      <c r="M260" s="30"/>
      <c r="N260" s="30"/>
      <c r="O260" s="30"/>
      <c r="P260" s="30"/>
    </row>
    <row r="261" spans="13:16" customFormat="1" x14ac:dyDescent="0.2">
      <c r="M261" s="30"/>
      <c r="N261" s="30"/>
      <c r="O261" s="30"/>
      <c r="P261" s="30"/>
    </row>
    <row r="262" spans="13:16" customFormat="1" x14ac:dyDescent="0.2">
      <c r="M262" s="30"/>
      <c r="N262" s="30"/>
      <c r="O262" s="30"/>
      <c r="P262" s="30"/>
    </row>
    <row r="263" spans="13:16" customFormat="1" x14ac:dyDescent="0.2">
      <c r="M263" s="30"/>
      <c r="N263" s="30"/>
      <c r="O263" s="30"/>
      <c r="P263" s="30"/>
    </row>
    <row r="264" spans="13:16" customFormat="1" x14ac:dyDescent="0.2">
      <c r="M264" s="30"/>
      <c r="N264" s="30"/>
      <c r="O264" s="30"/>
      <c r="P264" s="30"/>
    </row>
    <row r="265" spans="13:16" customFormat="1" x14ac:dyDescent="0.2">
      <c r="M265" s="30"/>
      <c r="N265" s="30"/>
      <c r="O265" s="30"/>
      <c r="P265" s="30"/>
    </row>
    <row r="266" spans="13:16" customFormat="1" x14ac:dyDescent="0.2">
      <c r="M266" s="30"/>
      <c r="N266" s="30"/>
      <c r="O266" s="30"/>
      <c r="P266" s="30"/>
    </row>
    <row r="267" spans="13:16" customFormat="1" x14ac:dyDescent="0.2">
      <c r="M267" s="30"/>
      <c r="N267" s="30"/>
      <c r="O267" s="30"/>
      <c r="P267" s="30"/>
    </row>
    <row r="268" spans="13:16" customFormat="1" x14ac:dyDescent="0.2">
      <c r="M268" s="30"/>
      <c r="N268" s="30"/>
      <c r="O268" s="30"/>
      <c r="P268" s="30"/>
    </row>
    <row r="269" spans="13:16" customFormat="1" x14ac:dyDescent="0.2">
      <c r="M269" s="30"/>
      <c r="N269" s="30"/>
      <c r="O269" s="30"/>
      <c r="P269" s="30"/>
    </row>
    <row r="270" spans="13:16" customFormat="1" x14ac:dyDescent="0.2">
      <c r="M270" s="30"/>
      <c r="N270" s="30"/>
      <c r="O270" s="30"/>
      <c r="P270" s="30"/>
    </row>
    <row r="271" spans="13:16" customFormat="1" x14ac:dyDescent="0.2">
      <c r="M271" s="30"/>
      <c r="N271" s="30"/>
      <c r="O271" s="30"/>
      <c r="P271" s="30"/>
    </row>
    <row r="272" spans="13:16" customFormat="1" x14ac:dyDescent="0.2">
      <c r="M272" s="30"/>
      <c r="N272" s="30"/>
      <c r="O272" s="30"/>
      <c r="P272" s="30"/>
    </row>
    <row r="273" spans="13:16" customFormat="1" x14ac:dyDescent="0.2">
      <c r="M273" s="30"/>
      <c r="N273" s="30"/>
      <c r="O273" s="30"/>
      <c r="P273" s="30"/>
    </row>
    <row r="274" spans="13:16" customFormat="1" x14ac:dyDescent="0.2">
      <c r="M274" s="30"/>
      <c r="N274" s="30"/>
      <c r="O274" s="30"/>
      <c r="P274" s="30"/>
    </row>
    <row r="275" spans="13:16" customFormat="1" x14ac:dyDescent="0.2">
      <c r="M275" s="30"/>
      <c r="N275" s="30"/>
      <c r="O275" s="30"/>
      <c r="P275" s="30"/>
    </row>
    <row r="276" spans="13:16" customFormat="1" x14ac:dyDescent="0.2">
      <c r="M276" s="30"/>
      <c r="N276" s="30"/>
      <c r="O276" s="30"/>
      <c r="P276" s="30"/>
    </row>
    <row r="277" spans="13:16" customFormat="1" x14ac:dyDescent="0.2">
      <c r="M277" s="30"/>
      <c r="N277" s="30"/>
      <c r="O277" s="30"/>
      <c r="P277" s="30"/>
    </row>
    <row r="278" spans="13:16" customFormat="1" x14ac:dyDescent="0.2">
      <c r="M278" s="30"/>
      <c r="N278" s="30"/>
      <c r="O278" s="30"/>
      <c r="P278" s="30"/>
    </row>
    <row r="279" spans="13:16" customFormat="1" x14ac:dyDescent="0.2">
      <c r="M279" s="30"/>
      <c r="N279" s="30"/>
      <c r="O279" s="30"/>
      <c r="P279" s="30"/>
    </row>
    <row r="280" spans="13:16" customFormat="1" x14ac:dyDescent="0.2">
      <c r="M280" s="30"/>
      <c r="N280" s="30"/>
      <c r="O280" s="30"/>
      <c r="P280" s="30"/>
    </row>
    <row r="281" spans="13:16" customFormat="1" x14ac:dyDescent="0.2">
      <c r="M281" s="30"/>
      <c r="N281" s="30"/>
      <c r="O281" s="30"/>
      <c r="P281" s="30"/>
    </row>
    <row r="282" spans="13:16" customFormat="1" x14ac:dyDescent="0.2">
      <c r="M282" s="30"/>
      <c r="N282" s="30"/>
      <c r="O282" s="30"/>
      <c r="P282" s="30"/>
    </row>
    <row r="283" spans="13:16" customFormat="1" x14ac:dyDescent="0.2">
      <c r="M283" s="30"/>
      <c r="N283" s="30"/>
      <c r="O283" s="30"/>
      <c r="P283" s="30"/>
    </row>
    <row r="284" spans="13:16" customFormat="1" x14ac:dyDescent="0.2">
      <c r="M284" s="30"/>
      <c r="N284" s="30"/>
      <c r="O284" s="30"/>
      <c r="P284" s="30"/>
    </row>
    <row r="285" spans="13:16" customFormat="1" x14ac:dyDescent="0.2">
      <c r="M285" s="30"/>
      <c r="N285" s="30"/>
      <c r="O285" s="30"/>
      <c r="P285" s="30"/>
    </row>
    <row r="286" spans="13:16" customFormat="1" x14ac:dyDescent="0.2">
      <c r="M286" s="30"/>
      <c r="N286" s="30"/>
      <c r="O286" s="30"/>
      <c r="P286" s="30"/>
    </row>
    <row r="287" spans="13:16" customFormat="1" x14ac:dyDescent="0.2">
      <c r="M287" s="30"/>
      <c r="N287" s="30"/>
      <c r="O287" s="30"/>
      <c r="P287" s="30"/>
    </row>
    <row r="288" spans="13:16" customFormat="1" x14ac:dyDescent="0.2">
      <c r="M288" s="30"/>
      <c r="N288" s="30"/>
      <c r="O288" s="30"/>
      <c r="P288" s="30"/>
    </row>
    <row r="289" spans="13:16" customFormat="1" x14ac:dyDescent="0.2">
      <c r="M289" s="30"/>
      <c r="N289" s="30"/>
      <c r="O289" s="30"/>
      <c r="P289" s="30"/>
    </row>
    <row r="290" spans="13:16" customFormat="1" x14ac:dyDescent="0.2">
      <c r="M290" s="30"/>
      <c r="N290" s="30"/>
      <c r="O290" s="30"/>
      <c r="P290" s="30"/>
    </row>
    <row r="291" spans="13:16" customFormat="1" x14ac:dyDescent="0.2">
      <c r="M291" s="30"/>
      <c r="N291" s="30"/>
      <c r="O291" s="30"/>
      <c r="P291" s="30"/>
    </row>
    <row r="292" spans="13:16" customFormat="1" x14ac:dyDescent="0.2">
      <c r="M292" s="30"/>
      <c r="N292" s="30"/>
      <c r="O292" s="30"/>
      <c r="P292" s="30"/>
    </row>
    <row r="293" spans="13:16" customFormat="1" x14ac:dyDescent="0.2">
      <c r="M293" s="30"/>
      <c r="N293" s="30"/>
      <c r="O293" s="30"/>
      <c r="P293" s="30"/>
    </row>
    <row r="294" spans="13:16" customFormat="1" x14ac:dyDescent="0.2">
      <c r="M294" s="30"/>
      <c r="N294" s="30"/>
      <c r="O294" s="30"/>
      <c r="P294" s="30"/>
    </row>
    <row r="295" spans="13:16" customFormat="1" x14ac:dyDescent="0.2">
      <c r="M295" s="30"/>
      <c r="N295" s="30"/>
      <c r="O295" s="30"/>
      <c r="P295" s="30"/>
    </row>
    <row r="296" spans="13:16" customFormat="1" x14ac:dyDescent="0.2">
      <c r="M296" s="30"/>
      <c r="N296" s="30"/>
      <c r="O296" s="30"/>
      <c r="P296" s="30"/>
    </row>
    <row r="297" spans="13:16" customFormat="1" x14ac:dyDescent="0.2">
      <c r="M297" s="30"/>
      <c r="N297" s="30"/>
      <c r="O297" s="30"/>
      <c r="P297" s="30"/>
    </row>
    <row r="298" spans="13:16" customFormat="1" x14ac:dyDescent="0.2">
      <c r="M298" s="30"/>
      <c r="N298" s="30"/>
      <c r="O298" s="30"/>
      <c r="P298" s="30"/>
    </row>
    <row r="299" spans="13:16" customFormat="1" x14ac:dyDescent="0.2">
      <c r="M299" s="30"/>
      <c r="N299" s="30"/>
      <c r="O299" s="30"/>
      <c r="P299" s="30"/>
    </row>
    <row r="300" spans="13:16" customFormat="1" x14ac:dyDescent="0.2">
      <c r="M300" s="30"/>
      <c r="N300" s="30"/>
      <c r="O300" s="30"/>
      <c r="P300" s="30"/>
    </row>
    <row r="301" spans="13:16" customFormat="1" x14ac:dyDescent="0.2">
      <c r="M301" s="30"/>
      <c r="N301" s="30"/>
      <c r="O301" s="30"/>
      <c r="P301" s="30"/>
    </row>
    <row r="302" spans="13:16" customFormat="1" x14ac:dyDescent="0.2">
      <c r="M302" s="30"/>
      <c r="N302" s="30"/>
      <c r="O302" s="30"/>
      <c r="P302" s="30"/>
    </row>
    <row r="303" spans="13:16" customFormat="1" x14ac:dyDescent="0.2">
      <c r="M303" s="30"/>
      <c r="N303" s="30"/>
      <c r="O303" s="30"/>
      <c r="P303" s="30"/>
    </row>
    <row r="304" spans="13:16" customFormat="1" x14ac:dyDescent="0.2">
      <c r="M304" s="30"/>
      <c r="N304" s="30"/>
      <c r="O304" s="30"/>
      <c r="P304" s="30"/>
    </row>
    <row r="305" spans="13:16" customFormat="1" x14ac:dyDescent="0.2">
      <c r="M305" s="30"/>
      <c r="N305" s="30"/>
      <c r="O305" s="30"/>
      <c r="P305" s="30"/>
    </row>
    <row r="306" spans="13:16" customFormat="1" x14ac:dyDescent="0.2">
      <c r="M306" s="30"/>
      <c r="N306" s="30"/>
      <c r="O306" s="30"/>
      <c r="P306" s="30"/>
    </row>
    <row r="307" spans="13:16" customFormat="1" x14ac:dyDescent="0.2">
      <c r="M307" s="30"/>
      <c r="N307" s="30"/>
      <c r="O307" s="30"/>
      <c r="P307" s="30"/>
    </row>
    <row r="308" spans="13:16" customFormat="1" x14ac:dyDescent="0.2">
      <c r="M308" s="30"/>
      <c r="N308" s="30"/>
      <c r="O308" s="30"/>
      <c r="P308" s="30"/>
    </row>
    <row r="309" spans="13:16" customFormat="1" x14ac:dyDescent="0.2">
      <c r="M309" s="30"/>
      <c r="N309" s="30"/>
      <c r="O309" s="30"/>
      <c r="P309" s="30"/>
    </row>
    <row r="310" spans="13:16" customFormat="1" x14ac:dyDescent="0.2">
      <c r="M310" s="30"/>
      <c r="N310" s="30"/>
      <c r="O310" s="30"/>
      <c r="P310" s="30"/>
    </row>
    <row r="311" spans="13:16" customFormat="1" x14ac:dyDescent="0.2">
      <c r="M311" s="30"/>
      <c r="N311" s="30"/>
      <c r="O311" s="30"/>
      <c r="P311" s="30"/>
    </row>
    <row r="312" spans="13:16" customFormat="1" x14ac:dyDescent="0.2">
      <c r="M312" s="30"/>
      <c r="N312" s="30"/>
      <c r="O312" s="30"/>
      <c r="P312" s="30"/>
    </row>
    <row r="313" spans="13:16" customFormat="1" x14ac:dyDescent="0.2">
      <c r="M313" s="30"/>
      <c r="N313" s="30"/>
      <c r="O313" s="30"/>
      <c r="P313" s="30"/>
    </row>
    <row r="314" spans="13:16" customFormat="1" x14ac:dyDescent="0.2">
      <c r="M314" s="30"/>
      <c r="N314" s="30"/>
      <c r="O314" s="30"/>
      <c r="P314" s="30"/>
    </row>
    <row r="315" spans="13:16" customFormat="1" x14ac:dyDescent="0.2">
      <c r="M315" s="30"/>
      <c r="N315" s="30"/>
      <c r="O315" s="30"/>
      <c r="P315" s="30"/>
    </row>
    <row r="316" spans="13:16" customFormat="1" x14ac:dyDescent="0.2">
      <c r="M316" s="30"/>
      <c r="N316" s="30"/>
      <c r="O316" s="30"/>
      <c r="P316" s="30"/>
    </row>
    <row r="317" spans="13:16" customFormat="1" x14ac:dyDescent="0.2">
      <c r="M317" s="30"/>
      <c r="N317" s="30"/>
      <c r="O317" s="30"/>
      <c r="P317" s="30"/>
    </row>
    <row r="318" spans="13:16" customFormat="1" x14ac:dyDescent="0.2">
      <c r="M318" s="30"/>
      <c r="N318" s="30"/>
      <c r="O318" s="30"/>
      <c r="P318" s="30"/>
    </row>
    <row r="319" spans="13:16" customFormat="1" x14ac:dyDescent="0.2">
      <c r="M319" s="30"/>
      <c r="N319" s="30"/>
      <c r="O319" s="30"/>
      <c r="P319" s="30"/>
    </row>
    <row r="320" spans="13:16" customFormat="1" x14ac:dyDescent="0.2">
      <c r="M320" s="30"/>
      <c r="N320" s="30"/>
      <c r="O320" s="30"/>
      <c r="P320" s="30"/>
    </row>
    <row r="321" spans="13:16" customFormat="1" x14ac:dyDescent="0.2">
      <c r="M321" s="30"/>
      <c r="N321" s="30"/>
      <c r="O321" s="30"/>
      <c r="P321" s="30"/>
    </row>
    <row r="322" spans="13:16" customFormat="1" x14ac:dyDescent="0.2">
      <c r="M322" s="30"/>
      <c r="N322" s="30"/>
      <c r="O322" s="30"/>
      <c r="P322" s="30"/>
    </row>
    <row r="323" spans="13:16" customFormat="1" x14ac:dyDescent="0.2">
      <c r="M323" s="30"/>
      <c r="N323" s="30"/>
      <c r="O323" s="30"/>
      <c r="P323" s="30"/>
    </row>
    <row r="324" spans="13:16" customFormat="1" x14ac:dyDescent="0.2">
      <c r="M324" s="30"/>
      <c r="N324" s="30"/>
      <c r="O324" s="30"/>
      <c r="P324" s="30"/>
    </row>
    <row r="325" spans="13:16" customFormat="1" x14ac:dyDescent="0.2">
      <c r="M325" s="30"/>
      <c r="N325" s="30"/>
      <c r="O325" s="30"/>
      <c r="P325" s="30"/>
    </row>
    <row r="326" spans="13:16" customFormat="1" x14ac:dyDescent="0.2">
      <c r="M326" s="30"/>
      <c r="N326" s="30"/>
      <c r="O326" s="30"/>
      <c r="P326" s="30"/>
    </row>
    <row r="327" spans="13:16" customFormat="1" x14ac:dyDescent="0.2">
      <c r="M327" s="30"/>
      <c r="N327" s="30"/>
      <c r="O327" s="30"/>
      <c r="P327" s="30"/>
    </row>
    <row r="328" spans="13:16" customFormat="1" x14ac:dyDescent="0.2">
      <c r="M328" s="30"/>
      <c r="N328" s="30"/>
      <c r="O328" s="30"/>
      <c r="P328" s="30"/>
    </row>
    <row r="329" spans="13:16" customFormat="1" x14ac:dyDescent="0.2">
      <c r="M329" s="30"/>
      <c r="N329" s="30"/>
      <c r="O329" s="30"/>
      <c r="P329" s="30"/>
    </row>
    <row r="330" spans="13:16" customFormat="1" x14ac:dyDescent="0.2">
      <c r="M330" s="30"/>
      <c r="N330" s="30"/>
      <c r="O330" s="30"/>
      <c r="P330" s="30"/>
    </row>
    <row r="331" spans="13:16" customFormat="1" x14ac:dyDescent="0.2">
      <c r="M331" s="30"/>
      <c r="N331" s="30"/>
      <c r="O331" s="30"/>
      <c r="P331" s="30"/>
    </row>
    <row r="332" spans="13:16" customFormat="1" x14ac:dyDescent="0.2">
      <c r="M332" s="30"/>
      <c r="N332" s="30"/>
      <c r="O332" s="30"/>
      <c r="P332" s="30"/>
    </row>
    <row r="333" spans="13:16" customFormat="1" x14ac:dyDescent="0.2">
      <c r="M333" s="30"/>
      <c r="N333" s="30"/>
      <c r="O333" s="30"/>
      <c r="P333" s="30"/>
    </row>
    <row r="334" spans="13:16" customFormat="1" x14ac:dyDescent="0.2">
      <c r="M334" s="30"/>
      <c r="N334" s="30"/>
      <c r="O334" s="30"/>
      <c r="P334" s="30"/>
    </row>
    <row r="335" spans="13:16" customFormat="1" x14ac:dyDescent="0.2">
      <c r="M335" s="30"/>
      <c r="N335" s="30"/>
      <c r="O335" s="30"/>
      <c r="P335" s="30"/>
    </row>
    <row r="336" spans="13:16" customFormat="1" x14ac:dyDescent="0.2">
      <c r="M336" s="30"/>
      <c r="N336" s="30"/>
      <c r="O336" s="30"/>
      <c r="P336" s="30"/>
    </row>
    <row r="337" spans="13:16" customFormat="1" x14ac:dyDescent="0.2">
      <c r="M337" s="30"/>
      <c r="N337" s="30"/>
      <c r="O337" s="30"/>
      <c r="P337" s="30"/>
    </row>
    <row r="338" spans="13:16" customFormat="1" x14ac:dyDescent="0.2">
      <c r="M338" s="30"/>
      <c r="N338" s="30"/>
      <c r="O338" s="30"/>
      <c r="P338" s="30"/>
    </row>
    <row r="339" spans="13:16" customFormat="1" x14ac:dyDescent="0.2">
      <c r="M339" s="30"/>
      <c r="N339" s="30"/>
      <c r="O339" s="30"/>
      <c r="P339" s="30"/>
    </row>
    <row r="340" spans="13:16" customFormat="1" x14ac:dyDescent="0.2">
      <c r="M340" s="30"/>
      <c r="N340" s="30"/>
      <c r="O340" s="30"/>
      <c r="P340" s="30"/>
    </row>
    <row r="341" spans="13:16" customFormat="1" x14ac:dyDescent="0.2">
      <c r="M341" s="30"/>
      <c r="N341" s="30"/>
      <c r="O341" s="30"/>
      <c r="P341" s="30"/>
    </row>
    <row r="342" spans="13:16" customFormat="1" x14ac:dyDescent="0.2">
      <c r="M342" s="30"/>
      <c r="N342" s="30"/>
      <c r="O342" s="30"/>
      <c r="P342" s="30"/>
    </row>
    <row r="343" spans="13:16" customFormat="1" x14ac:dyDescent="0.2">
      <c r="M343" s="30"/>
      <c r="N343" s="30"/>
      <c r="O343" s="30"/>
      <c r="P343" s="30"/>
    </row>
    <row r="344" spans="13:16" customFormat="1" x14ac:dyDescent="0.2">
      <c r="M344" s="30"/>
      <c r="N344" s="30"/>
      <c r="O344" s="30"/>
      <c r="P344" s="30"/>
    </row>
    <row r="345" spans="13:16" customFormat="1" x14ac:dyDescent="0.2">
      <c r="M345" s="30"/>
      <c r="N345" s="30"/>
      <c r="O345" s="30"/>
      <c r="P345" s="30"/>
    </row>
    <row r="346" spans="13:16" customFormat="1" x14ac:dyDescent="0.2">
      <c r="M346" s="30"/>
      <c r="N346" s="30"/>
      <c r="O346" s="30"/>
      <c r="P346" s="30"/>
    </row>
    <row r="347" spans="13:16" customFormat="1" x14ac:dyDescent="0.2">
      <c r="M347" s="30"/>
      <c r="N347" s="30"/>
      <c r="O347" s="30"/>
      <c r="P347" s="30"/>
    </row>
    <row r="348" spans="13:16" customFormat="1" x14ac:dyDescent="0.2">
      <c r="M348" s="30"/>
      <c r="N348" s="30"/>
      <c r="O348" s="30"/>
      <c r="P348" s="30"/>
    </row>
    <row r="349" spans="13:16" customFormat="1" x14ac:dyDescent="0.2">
      <c r="M349" s="30"/>
      <c r="N349" s="30"/>
      <c r="O349" s="30"/>
      <c r="P349" s="30"/>
    </row>
    <row r="350" spans="13:16" customFormat="1" x14ac:dyDescent="0.2">
      <c r="M350" s="30"/>
      <c r="N350" s="30"/>
      <c r="O350" s="30"/>
      <c r="P350" s="30"/>
    </row>
    <row r="351" spans="13:16" customFormat="1" x14ac:dyDescent="0.2">
      <c r="M351" s="30"/>
      <c r="N351" s="30"/>
      <c r="O351" s="30"/>
      <c r="P351" s="30"/>
    </row>
    <row r="352" spans="13:16" customFormat="1" x14ac:dyDescent="0.2">
      <c r="M352" s="30"/>
      <c r="N352" s="30"/>
      <c r="O352" s="30"/>
      <c r="P352" s="30"/>
    </row>
    <row r="353" spans="13:16" customFormat="1" x14ac:dyDescent="0.2">
      <c r="M353" s="30"/>
      <c r="N353" s="30"/>
      <c r="O353" s="30"/>
      <c r="P353" s="30"/>
    </row>
    <row r="354" spans="13:16" customFormat="1" x14ac:dyDescent="0.2">
      <c r="M354" s="30"/>
      <c r="N354" s="30"/>
      <c r="O354" s="30"/>
      <c r="P354" s="30"/>
    </row>
    <row r="355" spans="13:16" customFormat="1" x14ac:dyDescent="0.2">
      <c r="M355" s="30"/>
      <c r="N355" s="30"/>
      <c r="O355" s="30"/>
      <c r="P355" s="30"/>
    </row>
    <row r="356" spans="13:16" customFormat="1" x14ac:dyDescent="0.2">
      <c r="M356" s="30"/>
      <c r="N356" s="30"/>
      <c r="O356" s="30"/>
      <c r="P356" s="30"/>
    </row>
    <row r="357" spans="13:16" customFormat="1" x14ac:dyDescent="0.2">
      <c r="M357" s="30"/>
      <c r="N357" s="30"/>
      <c r="O357" s="30"/>
      <c r="P357" s="30"/>
    </row>
    <row r="358" spans="13:16" customFormat="1" x14ac:dyDescent="0.2">
      <c r="M358" s="30"/>
      <c r="N358" s="30"/>
      <c r="O358" s="30"/>
      <c r="P358" s="30"/>
    </row>
    <row r="359" spans="13:16" customFormat="1" x14ac:dyDescent="0.2">
      <c r="M359" s="30"/>
      <c r="N359" s="30"/>
      <c r="O359" s="30"/>
      <c r="P359" s="30"/>
    </row>
    <row r="360" spans="13:16" customFormat="1" x14ac:dyDescent="0.2">
      <c r="M360" s="30"/>
      <c r="N360" s="30"/>
      <c r="O360" s="30"/>
      <c r="P360" s="30"/>
    </row>
    <row r="361" spans="13:16" customFormat="1" x14ac:dyDescent="0.2">
      <c r="M361" s="30"/>
      <c r="N361" s="30"/>
      <c r="O361" s="30"/>
      <c r="P361" s="30"/>
    </row>
    <row r="362" spans="13:16" customFormat="1" x14ac:dyDescent="0.2">
      <c r="M362" s="30"/>
      <c r="N362" s="30"/>
      <c r="O362" s="30"/>
      <c r="P362" s="30"/>
    </row>
    <row r="363" spans="13:16" customFormat="1" x14ac:dyDescent="0.2">
      <c r="M363" s="30"/>
      <c r="N363" s="30"/>
      <c r="O363" s="30"/>
      <c r="P363" s="30"/>
    </row>
    <row r="364" spans="13:16" customFormat="1" x14ac:dyDescent="0.2">
      <c r="M364" s="30"/>
      <c r="N364" s="30"/>
      <c r="O364" s="30"/>
      <c r="P364" s="30"/>
    </row>
    <row r="365" spans="13:16" customFormat="1" x14ac:dyDescent="0.2">
      <c r="M365" s="30"/>
      <c r="N365" s="30"/>
      <c r="O365" s="30"/>
      <c r="P365" s="30"/>
    </row>
    <row r="366" spans="13:16" customFormat="1" x14ac:dyDescent="0.2">
      <c r="M366" s="30"/>
      <c r="N366" s="30"/>
      <c r="O366" s="30"/>
      <c r="P366" s="30"/>
    </row>
    <row r="367" spans="13:16" customFormat="1" x14ac:dyDescent="0.2">
      <c r="M367" s="30"/>
      <c r="N367" s="30"/>
      <c r="O367" s="30"/>
      <c r="P367" s="30"/>
    </row>
    <row r="368" spans="13:16" customFormat="1" x14ac:dyDescent="0.2">
      <c r="M368" s="30"/>
      <c r="N368" s="30"/>
      <c r="O368" s="30"/>
      <c r="P368" s="30"/>
    </row>
    <row r="369" spans="13:16" customFormat="1" x14ac:dyDescent="0.2">
      <c r="M369" s="30"/>
      <c r="N369" s="30"/>
      <c r="O369" s="30"/>
      <c r="P369" s="30"/>
    </row>
    <row r="370" spans="13:16" customFormat="1" x14ac:dyDescent="0.2">
      <c r="M370" s="30"/>
      <c r="N370" s="30"/>
      <c r="O370" s="30"/>
      <c r="P370" s="30"/>
    </row>
    <row r="371" spans="13:16" customFormat="1" x14ac:dyDescent="0.2">
      <c r="M371" s="30"/>
      <c r="N371" s="30"/>
      <c r="O371" s="30"/>
      <c r="P371" s="30"/>
    </row>
    <row r="372" spans="13:16" customFormat="1" x14ac:dyDescent="0.2">
      <c r="M372" s="30"/>
      <c r="N372" s="30"/>
      <c r="O372" s="30"/>
      <c r="P372" s="30"/>
    </row>
    <row r="373" spans="13:16" customFormat="1" x14ac:dyDescent="0.2">
      <c r="M373" s="30"/>
      <c r="N373" s="30"/>
      <c r="O373" s="30"/>
      <c r="P373" s="30"/>
    </row>
    <row r="374" spans="13:16" customFormat="1" x14ac:dyDescent="0.2">
      <c r="M374" s="30"/>
      <c r="N374" s="30"/>
      <c r="O374" s="30"/>
      <c r="P374" s="30"/>
    </row>
    <row r="375" spans="13:16" customFormat="1" x14ac:dyDescent="0.2">
      <c r="M375" s="30"/>
      <c r="N375" s="30"/>
      <c r="O375" s="30"/>
      <c r="P375" s="30"/>
    </row>
    <row r="376" spans="13:16" customFormat="1" x14ac:dyDescent="0.2">
      <c r="M376" s="30"/>
      <c r="N376" s="30"/>
      <c r="O376" s="30"/>
      <c r="P376" s="30"/>
    </row>
    <row r="377" spans="13:16" customFormat="1" x14ac:dyDescent="0.2">
      <c r="M377" s="30"/>
      <c r="N377" s="30"/>
      <c r="O377" s="30"/>
      <c r="P377" s="30"/>
    </row>
    <row r="378" spans="13:16" customFormat="1" x14ac:dyDescent="0.2">
      <c r="M378" s="30"/>
      <c r="N378" s="30"/>
      <c r="O378" s="30"/>
      <c r="P378" s="30"/>
    </row>
    <row r="379" spans="13:16" customFormat="1" x14ac:dyDescent="0.2">
      <c r="M379" s="30"/>
      <c r="N379" s="30"/>
      <c r="O379" s="30"/>
      <c r="P379" s="30"/>
    </row>
    <row r="380" spans="13:16" customFormat="1" x14ac:dyDescent="0.2">
      <c r="M380" s="30"/>
      <c r="N380" s="30"/>
      <c r="O380" s="30"/>
      <c r="P380" s="30"/>
    </row>
    <row r="381" spans="13:16" customFormat="1" x14ac:dyDescent="0.2">
      <c r="M381" s="30"/>
      <c r="N381" s="30"/>
      <c r="O381" s="30"/>
      <c r="P381" s="30"/>
    </row>
    <row r="382" spans="13:16" customFormat="1" x14ac:dyDescent="0.2">
      <c r="M382" s="30"/>
      <c r="N382" s="30"/>
      <c r="O382" s="30"/>
      <c r="P382" s="30"/>
    </row>
    <row r="383" spans="13:16" customFormat="1" x14ac:dyDescent="0.2">
      <c r="M383" s="30"/>
      <c r="N383" s="30"/>
      <c r="O383" s="30"/>
      <c r="P383" s="30"/>
    </row>
    <row r="384" spans="13:16" customFormat="1" x14ac:dyDescent="0.2">
      <c r="M384" s="30"/>
      <c r="N384" s="30"/>
      <c r="O384" s="30"/>
      <c r="P384" s="30"/>
    </row>
    <row r="385" spans="13:16" customFormat="1" x14ac:dyDescent="0.2">
      <c r="M385" s="30"/>
      <c r="N385" s="30"/>
      <c r="O385" s="30"/>
      <c r="P385" s="30"/>
    </row>
    <row r="386" spans="13:16" customFormat="1" x14ac:dyDescent="0.2">
      <c r="M386" s="30"/>
      <c r="N386" s="30"/>
      <c r="O386" s="30"/>
      <c r="P386" s="30"/>
    </row>
    <row r="387" spans="13:16" customFormat="1" x14ac:dyDescent="0.2">
      <c r="M387" s="30"/>
      <c r="N387" s="30"/>
      <c r="O387" s="30"/>
      <c r="P387" s="30"/>
    </row>
    <row r="388" spans="13:16" customFormat="1" x14ac:dyDescent="0.2">
      <c r="M388" s="30"/>
      <c r="N388" s="30"/>
      <c r="O388" s="30"/>
      <c r="P388" s="30"/>
    </row>
    <row r="389" spans="13:16" customFormat="1" x14ac:dyDescent="0.2">
      <c r="M389" s="30"/>
      <c r="N389" s="30"/>
      <c r="O389" s="30"/>
      <c r="P389" s="30"/>
    </row>
    <row r="390" spans="13:16" customFormat="1" x14ac:dyDescent="0.2">
      <c r="M390" s="30"/>
      <c r="N390" s="30"/>
      <c r="O390" s="30"/>
      <c r="P390" s="30"/>
    </row>
    <row r="391" spans="13:16" customFormat="1" x14ac:dyDescent="0.2">
      <c r="M391" s="30"/>
      <c r="N391" s="30"/>
      <c r="O391" s="30"/>
      <c r="P391" s="30"/>
    </row>
    <row r="392" spans="13:16" customFormat="1" x14ac:dyDescent="0.2">
      <c r="M392" s="30"/>
      <c r="N392" s="30"/>
      <c r="O392" s="30"/>
      <c r="P392" s="30"/>
    </row>
    <row r="393" spans="13:16" customFormat="1" x14ac:dyDescent="0.2">
      <c r="M393" s="30"/>
      <c r="N393" s="30"/>
      <c r="O393" s="30"/>
      <c r="P393" s="30"/>
    </row>
    <row r="394" spans="13:16" customFormat="1" x14ac:dyDescent="0.2">
      <c r="M394" s="30"/>
      <c r="N394" s="30"/>
      <c r="O394" s="30"/>
      <c r="P394" s="30"/>
    </row>
    <row r="395" spans="13:16" customFormat="1" x14ac:dyDescent="0.2">
      <c r="M395" s="30"/>
      <c r="N395" s="30"/>
      <c r="O395" s="30"/>
      <c r="P395" s="30"/>
    </row>
    <row r="396" spans="13:16" customFormat="1" x14ac:dyDescent="0.2">
      <c r="M396" s="30"/>
      <c r="N396" s="30"/>
      <c r="O396" s="30"/>
      <c r="P396" s="30"/>
    </row>
    <row r="397" spans="13:16" customFormat="1" x14ac:dyDescent="0.2">
      <c r="M397" s="30"/>
      <c r="N397" s="30"/>
      <c r="O397" s="30"/>
      <c r="P397" s="30"/>
    </row>
    <row r="398" spans="13:16" customFormat="1" x14ac:dyDescent="0.2">
      <c r="M398" s="30"/>
      <c r="N398" s="30"/>
      <c r="O398" s="30"/>
      <c r="P398" s="30"/>
    </row>
    <row r="399" spans="13:16" customFormat="1" x14ac:dyDescent="0.2">
      <c r="M399" s="30"/>
      <c r="N399" s="30"/>
      <c r="O399" s="30"/>
      <c r="P399" s="30"/>
    </row>
    <row r="400" spans="13:16" customFormat="1" x14ac:dyDescent="0.2">
      <c r="M400" s="30"/>
      <c r="N400" s="30"/>
      <c r="O400" s="30"/>
      <c r="P400" s="30"/>
    </row>
    <row r="401" spans="13:16" customFormat="1" x14ac:dyDescent="0.2">
      <c r="M401" s="30"/>
      <c r="N401" s="30"/>
      <c r="O401" s="30"/>
      <c r="P401" s="30"/>
    </row>
    <row r="402" spans="13:16" customFormat="1" x14ac:dyDescent="0.2">
      <c r="M402" s="30"/>
      <c r="N402" s="30"/>
      <c r="O402" s="30"/>
      <c r="P402" s="30"/>
    </row>
    <row r="403" spans="13:16" customFormat="1" x14ac:dyDescent="0.2">
      <c r="M403" s="30"/>
      <c r="N403" s="30"/>
      <c r="O403" s="30"/>
      <c r="P403" s="30"/>
    </row>
    <row r="404" spans="13:16" customFormat="1" x14ac:dyDescent="0.2">
      <c r="M404" s="30"/>
      <c r="N404" s="30"/>
      <c r="O404" s="30"/>
      <c r="P404" s="30"/>
    </row>
    <row r="405" spans="13:16" customFormat="1" x14ac:dyDescent="0.2">
      <c r="M405" s="30"/>
      <c r="N405" s="30"/>
      <c r="O405" s="30"/>
      <c r="P405" s="30"/>
    </row>
    <row r="406" spans="13:16" customFormat="1" x14ac:dyDescent="0.2">
      <c r="M406" s="30"/>
      <c r="N406" s="30"/>
      <c r="O406" s="30"/>
      <c r="P406" s="30"/>
    </row>
    <row r="407" spans="13:16" customFormat="1" x14ac:dyDescent="0.2">
      <c r="M407" s="30"/>
      <c r="N407" s="30"/>
      <c r="O407" s="30"/>
      <c r="P407" s="30"/>
    </row>
    <row r="408" spans="13:16" customFormat="1" x14ac:dyDescent="0.2">
      <c r="M408" s="30"/>
      <c r="N408" s="30"/>
      <c r="O408" s="30"/>
      <c r="P408" s="30"/>
    </row>
    <row r="409" spans="13:16" customFormat="1" x14ac:dyDescent="0.2">
      <c r="M409" s="30"/>
      <c r="N409" s="30"/>
      <c r="O409" s="30"/>
      <c r="P409" s="30"/>
    </row>
    <row r="410" spans="13:16" customFormat="1" x14ac:dyDescent="0.2">
      <c r="M410" s="30"/>
      <c r="N410" s="30"/>
      <c r="O410" s="30"/>
      <c r="P410" s="30"/>
    </row>
    <row r="411" spans="13:16" customFormat="1" x14ac:dyDescent="0.2">
      <c r="M411" s="30"/>
      <c r="N411" s="30"/>
      <c r="O411" s="30"/>
      <c r="P411" s="30"/>
    </row>
    <row r="412" spans="13:16" customFormat="1" x14ac:dyDescent="0.2">
      <c r="M412" s="30"/>
      <c r="N412" s="30"/>
      <c r="O412" s="30"/>
      <c r="P412" s="30"/>
    </row>
    <row r="413" spans="13:16" customFormat="1" x14ac:dyDescent="0.2">
      <c r="M413" s="30"/>
      <c r="N413" s="30"/>
      <c r="O413" s="30"/>
      <c r="P413" s="30"/>
    </row>
    <row r="414" spans="13:16" customFormat="1" x14ac:dyDescent="0.2">
      <c r="M414" s="30"/>
      <c r="N414" s="30"/>
      <c r="O414" s="30"/>
      <c r="P414" s="30"/>
    </row>
    <row r="415" spans="13:16" customFormat="1" x14ac:dyDescent="0.2">
      <c r="M415" s="30"/>
      <c r="N415" s="30"/>
      <c r="O415" s="30"/>
      <c r="P415" s="30"/>
    </row>
    <row r="416" spans="13:16" customFormat="1" x14ac:dyDescent="0.2">
      <c r="M416" s="30"/>
      <c r="N416" s="30"/>
      <c r="O416" s="30"/>
      <c r="P416" s="30"/>
    </row>
    <row r="417" spans="13:16" customFormat="1" x14ac:dyDescent="0.2">
      <c r="M417" s="30"/>
      <c r="N417" s="30"/>
      <c r="O417" s="30"/>
      <c r="P417" s="30"/>
    </row>
    <row r="418" spans="13:16" customFormat="1" x14ac:dyDescent="0.2">
      <c r="M418" s="30"/>
      <c r="N418" s="30"/>
      <c r="O418" s="30"/>
      <c r="P418" s="30"/>
    </row>
    <row r="419" spans="13:16" customFormat="1" x14ac:dyDescent="0.2">
      <c r="M419" s="30"/>
      <c r="N419" s="30"/>
      <c r="O419" s="30"/>
      <c r="P419" s="30"/>
    </row>
    <row r="420" spans="13:16" customFormat="1" x14ac:dyDescent="0.2">
      <c r="M420" s="30"/>
      <c r="N420" s="30"/>
      <c r="O420" s="30"/>
      <c r="P420" s="30"/>
    </row>
    <row r="421" spans="13:16" customFormat="1" x14ac:dyDescent="0.2">
      <c r="M421" s="30"/>
      <c r="N421" s="30"/>
      <c r="O421" s="30"/>
      <c r="P421" s="30"/>
    </row>
    <row r="422" spans="13:16" customFormat="1" x14ac:dyDescent="0.2">
      <c r="M422" s="30"/>
      <c r="N422" s="30"/>
      <c r="O422" s="30"/>
      <c r="P422" s="30"/>
    </row>
    <row r="423" spans="13:16" customFormat="1" x14ac:dyDescent="0.2">
      <c r="M423" s="30"/>
      <c r="N423" s="30"/>
      <c r="O423" s="30"/>
      <c r="P423" s="30"/>
    </row>
    <row r="424" spans="13:16" customFormat="1" x14ac:dyDescent="0.2">
      <c r="M424" s="30"/>
      <c r="N424" s="30"/>
      <c r="O424" s="30"/>
      <c r="P424" s="30"/>
    </row>
    <row r="425" spans="13:16" customFormat="1" x14ac:dyDescent="0.2">
      <c r="M425" s="30"/>
      <c r="N425" s="30"/>
      <c r="O425" s="30"/>
      <c r="P425" s="30"/>
    </row>
    <row r="426" spans="13:16" customFormat="1" x14ac:dyDescent="0.2">
      <c r="M426" s="30"/>
      <c r="N426" s="30"/>
      <c r="O426" s="30"/>
      <c r="P426" s="30"/>
    </row>
    <row r="427" spans="13:16" customFormat="1" x14ac:dyDescent="0.2">
      <c r="M427" s="30"/>
      <c r="N427" s="30"/>
      <c r="O427" s="30"/>
      <c r="P427" s="30"/>
    </row>
    <row r="428" spans="13:16" customFormat="1" x14ac:dyDescent="0.2">
      <c r="M428" s="30"/>
      <c r="N428" s="30"/>
      <c r="O428" s="30"/>
      <c r="P428" s="30"/>
    </row>
    <row r="429" spans="13:16" customFormat="1" x14ac:dyDescent="0.2">
      <c r="M429" s="30"/>
      <c r="N429" s="30"/>
      <c r="O429" s="30"/>
      <c r="P429" s="30"/>
    </row>
    <row r="430" spans="13:16" customFormat="1" x14ac:dyDescent="0.2">
      <c r="M430" s="30"/>
      <c r="N430" s="30"/>
      <c r="O430" s="30"/>
      <c r="P430" s="30"/>
    </row>
    <row r="431" spans="13:16" customFormat="1" x14ac:dyDescent="0.2">
      <c r="M431" s="30"/>
      <c r="N431" s="30"/>
      <c r="O431" s="30"/>
      <c r="P431" s="30"/>
    </row>
    <row r="432" spans="13:16" customFormat="1" x14ac:dyDescent="0.2">
      <c r="M432" s="30"/>
      <c r="N432" s="30"/>
      <c r="O432" s="30"/>
      <c r="P432" s="30"/>
    </row>
    <row r="433" spans="13:16" customFormat="1" x14ac:dyDescent="0.2">
      <c r="M433" s="30"/>
      <c r="N433" s="30"/>
      <c r="O433" s="30"/>
      <c r="P433" s="30"/>
    </row>
    <row r="434" spans="13:16" customFormat="1" x14ac:dyDescent="0.2">
      <c r="M434" s="30"/>
      <c r="N434" s="30"/>
      <c r="O434" s="30"/>
      <c r="P434" s="30"/>
    </row>
    <row r="435" spans="13:16" customFormat="1" x14ac:dyDescent="0.2">
      <c r="M435" s="30"/>
      <c r="N435" s="30"/>
      <c r="O435" s="30"/>
      <c r="P435" s="30"/>
    </row>
    <row r="436" spans="13:16" customFormat="1" x14ac:dyDescent="0.2">
      <c r="M436" s="30"/>
      <c r="N436" s="30"/>
      <c r="O436" s="30"/>
      <c r="P436" s="30"/>
    </row>
    <row r="437" spans="13:16" customFormat="1" x14ac:dyDescent="0.2">
      <c r="M437" s="30"/>
      <c r="N437" s="30"/>
      <c r="O437" s="30"/>
      <c r="P437" s="30"/>
    </row>
    <row r="438" spans="13:16" customFormat="1" x14ac:dyDescent="0.2">
      <c r="M438" s="30"/>
      <c r="N438" s="30"/>
      <c r="O438" s="30"/>
      <c r="P438" s="30"/>
    </row>
    <row r="439" spans="13:16" customFormat="1" x14ac:dyDescent="0.2">
      <c r="M439" s="30"/>
      <c r="N439" s="30"/>
      <c r="O439" s="30"/>
      <c r="P439" s="30"/>
    </row>
    <row r="440" spans="13:16" customFormat="1" x14ac:dyDescent="0.2">
      <c r="M440" s="30"/>
      <c r="N440" s="30"/>
      <c r="O440" s="30"/>
      <c r="P440" s="30"/>
    </row>
    <row r="441" spans="13:16" customFormat="1" x14ac:dyDescent="0.2">
      <c r="M441" s="30"/>
      <c r="N441" s="30"/>
      <c r="O441" s="30"/>
      <c r="P441" s="30"/>
    </row>
    <row r="442" spans="13:16" customFormat="1" x14ac:dyDescent="0.2">
      <c r="M442" s="30"/>
      <c r="N442" s="30"/>
      <c r="O442" s="30"/>
      <c r="P442" s="30"/>
    </row>
    <row r="443" spans="13:16" customFormat="1" x14ac:dyDescent="0.2">
      <c r="M443" s="30"/>
      <c r="N443" s="30"/>
      <c r="O443" s="30"/>
      <c r="P443" s="30"/>
    </row>
    <row r="444" spans="13:16" customFormat="1" x14ac:dyDescent="0.2">
      <c r="M444" s="30"/>
      <c r="N444" s="30"/>
      <c r="O444" s="30"/>
      <c r="P444" s="30"/>
    </row>
    <row r="445" spans="13:16" customFormat="1" x14ac:dyDescent="0.2">
      <c r="M445" s="30"/>
      <c r="N445" s="30"/>
      <c r="O445" s="30"/>
      <c r="P445" s="30"/>
    </row>
    <row r="446" spans="13:16" customFormat="1" x14ac:dyDescent="0.2">
      <c r="M446" s="30"/>
      <c r="N446" s="30"/>
      <c r="O446" s="30"/>
      <c r="P446" s="30"/>
    </row>
    <row r="447" spans="13:16" customFormat="1" x14ac:dyDescent="0.2">
      <c r="M447" s="30"/>
      <c r="N447" s="30"/>
      <c r="O447" s="30"/>
      <c r="P447" s="30"/>
    </row>
    <row r="448" spans="13:16" customFormat="1" x14ac:dyDescent="0.2">
      <c r="M448" s="30"/>
      <c r="N448" s="30"/>
      <c r="O448" s="30"/>
      <c r="P448" s="30"/>
    </row>
    <row r="449" spans="13:16" customFormat="1" x14ac:dyDescent="0.2">
      <c r="M449" s="30"/>
      <c r="N449" s="30"/>
      <c r="O449" s="30"/>
      <c r="P449" s="30"/>
    </row>
    <row r="450" spans="13:16" customFormat="1" x14ac:dyDescent="0.2">
      <c r="M450" s="30"/>
      <c r="N450" s="30"/>
      <c r="O450" s="30"/>
      <c r="P450" s="30"/>
    </row>
    <row r="451" spans="13:16" customFormat="1" x14ac:dyDescent="0.2">
      <c r="M451" s="30"/>
      <c r="N451" s="30"/>
      <c r="O451" s="30"/>
      <c r="P451" s="30"/>
    </row>
    <row r="452" spans="13:16" customFormat="1" x14ac:dyDescent="0.2">
      <c r="M452" s="30"/>
      <c r="N452" s="30"/>
      <c r="O452" s="30"/>
      <c r="P452" s="30"/>
    </row>
    <row r="453" spans="13:16" customFormat="1" x14ac:dyDescent="0.2">
      <c r="M453" s="30"/>
      <c r="N453" s="30"/>
      <c r="O453" s="30"/>
      <c r="P453" s="30"/>
    </row>
    <row r="454" spans="13:16" customFormat="1" x14ac:dyDescent="0.2">
      <c r="M454" s="30"/>
      <c r="N454" s="30"/>
      <c r="O454" s="30"/>
      <c r="P454" s="30"/>
    </row>
    <row r="455" spans="13:16" customFormat="1" x14ac:dyDescent="0.2">
      <c r="M455" s="30"/>
      <c r="N455" s="30"/>
      <c r="O455" s="30"/>
      <c r="P455" s="30"/>
    </row>
    <row r="456" spans="13:16" customFormat="1" x14ac:dyDescent="0.2">
      <c r="M456" s="30"/>
      <c r="N456" s="30"/>
      <c r="O456" s="30"/>
      <c r="P456" s="30"/>
    </row>
    <row r="457" spans="13:16" customFormat="1" x14ac:dyDescent="0.2">
      <c r="M457" s="30"/>
      <c r="N457" s="30"/>
      <c r="O457" s="30"/>
      <c r="P457" s="30"/>
    </row>
    <row r="458" spans="13:16" customFormat="1" x14ac:dyDescent="0.2">
      <c r="M458" s="30"/>
      <c r="N458" s="30"/>
      <c r="O458" s="30"/>
      <c r="P458" s="30"/>
    </row>
    <row r="459" spans="13:16" customFormat="1" x14ac:dyDescent="0.2">
      <c r="M459" s="30"/>
      <c r="N459" s="30"/>
      <c r="O459" s="30"/>
      <c r="P459" s="30"/>
    </row>
    <row r="460" spans="13:16" customFormat="1" x14ac:dyDescent="0.2">
      <c r="M460" s="30"/>
      <c r="N460" s="30"/>
      <c r="O460" s="30"/>
      <c r="P460" s="30"/>
    </row>
    <row r="461" spans="13:16" customFormat="1" x14ac:dyDescent="0.2">
      <c r="M461" s="30"/>
      <c r="N461" s="30"/>
      <c r="O461" s="30"/>
      <c r="P461" s="30"/>
    </row>
    <row r="462" spans="13:16" customFormat="1" x14ac:dyDescent="0.2">
      <c r="M462" s="30"/>
      <c r="N462" s="30"/>
      <c r="O462" s="30"/>
      <c r="P462" s="30"/>
    </row>
    <row r="463" spans="13:16" customFormat="1" x14ac:dyDescent="0.2">
      <c r="M463" s="30"/>
      <c r="N463" s="30"/>
      <c r="O463" s="30"/>
      <c r="P463" s="30"/>
    </row>
    <row r="464" spans="13:16" customFormat="1" x14ac:dyDescent="0.2">
      <c r="M464" s="30"/>
      <c r="N464" s="30"/>
      <c r="O464" s="30"/>
      <c r="P464" s="30"/>
    </row>
    <row r="465" spans="13:16" customFormat="1" x14ac:dyDescent="0.2">
      <c r="M465" s="30"/>
      <c r="N465" s="30"/>
      <c r="O465" s="30"/>
      <c r="P465" s="30"/>
    </row>
    <row r="466" spans="13:16" customFormat="1" x14ac:dyDescent="0.2">
      <c r="M466" s="30"/>
      <c r="N466" s="30"/>
      <c r="O466" s="30"/>
      <c r="P466" s="30"/>
    </row>
    <row r="467" spans="13:16" customFormat="1" x14ac:dyDescent="0.2">
      <c r="M467" s="30"/>
      <c r="N467" s="30"/>
      <c r="O467" s="30"/>
      <c r="P467" s="30"/>
    </row>
    <row r="468" spans="13:16" customFormat="1" x14ac:dyDescent="0.2">
      <c r="M468" s="30"/>
      <c r="N468" s="30"/>
      <c r="O468" s="30"/>
      <c r="P468" s="30"/>
    </row>
    <row r="469" spans="13:16" customFormat="1" x14ac:dyDescent="0.2">
      <c r="M469" s="30"/>
      <c r="N469" s="30"/>
      <c r="O469" s="30"/>
      <c r="P469" s="30"/>
    </row>
    <row r="470" spans="13:16" customFormat="1" x14ac:dyDescent="0.2">
      <c r="M470" s="30"/>
      <c r="N470" s="30"/>
      <c r="O470" s="30"/>
      <c r="P470" s="30"/>
    </row>
    <row r="471" spans="13:16" customFormat="1" x14ac:dyDescent="0.2">
      <c r="M471" s="30"/>
      <c r="N471" s="30"/>
      <c r="O471" s="30"/>
      <c r="P471" s="30"/>
    </row>
    <row r="472" spans="13:16" customFormat="1" x14ac:dyDescent="0.2">
      <c r="M472" s="30"/>
      <c r="N472" s="30"/>
      <c r="O472" s="30"/>
      <c r="P472" s="30"/>
    </row>
    <row r="473" spans="13:16" customFormat="1" x14ac:dyDescent="0.2">
      <c r="M473" s="30"/>
      <c r="N473" s="30"/>
      <c r="O473" s="30"/>
      <c r="P473" s="30"/>
    </row>
    <row r="474" spans="13:16" customFormat="1" x14ac:dyDescent="0.2">
      <c r="M474" s="30"/>
      <c r="N474" s="30"/>
      <c r="O474" s="30"/>
      <c r="P474" s="30"/>
    </row>
    <row r="475" spans="13:16" customFormat="1" x14ac:dyDescent="0.2">
      <c r="M475" s="30"/>
      <c r="N475" s="30"/>
      <c r="O475" s="30"/>
      <c r="P475" s="30"/>
    </row>
    <row r="476" spans="13:16" customFormat="1" x14ac:dyDescent="0.2">
      <c r="M476" s="30"/>
      <c r="N476" s="30"/>
      <c r="O476" s="30"/>
      <c r="P476" s="30"/>
    </row>
    <row r="477" spans="13:16" customFormat="1" x14ac:dyDescent="0.2">
      <c r="M477" s="30"/>
      <c r="N477" s="30"/>
      <c r="O477" s="30"/>
      <c r="P477" s="30"/>
    </row>
    <row r="478" spans="13:16" customFormat="1" x14ac:dyDescent="0.2">
      <c r="M478" s="30"/>
      <c r="N478" s="30"/>
      <c r="O478" s="30"/>
      <c r="P478" s="30"/>
    </row>
    <row r="479" spans="13:16" customFormat="1" x14ac:dyDescent="0.2">
      <c r="M479" s="30"/>
      <c r="N479" s="30"/>
      <c r="O479" s="30"/>
      <c r="P479" s="30"/>
    </row>
    <row r="480" spans="13:16" customFormat="1" x14ac:dyDescent="0.2">
      <c r="M480" s="30"/>
      <c r="N480" s="30"/>
      <c r="O480" s="30"/>
      <c r="P480" s="30"/>
    </row>
    <row r="481" spans="13:16" customFormat="1" x14ac:dyDescent="0.2">
      <c r="M481" s="30"/>
      <c r="N481" s="30"/>
      <c r="O481" s="30"/>
      <c r="P481" s="30"/>
    </row>
    <row r="482" spans="13:16" customFormat="1" x14ac:dyDescent="0.2">
      <c r="M482" s="30"/>
      <c r="N482" s="30"/>
      <c r="O482" s="30"/>
      <c r="P482" s="30"/>
    </row>
    <row r="483" spans="13:16" customFormat="1" x14ac:dyDescent="0.2">
      <c r="M483" s="30"/>
      <c r="N483" s="30"/>
      <c r="O483" s="30"/>
      <c r="P483" s="30"/>
    </row>
    <row r="484" spans="13:16" customFormat="1" x14ac:dyDescent="0.2">
      <c r="M484" s="30"/>
      <c r="N484" s="30"/>
      <c r="O484" s="30"/>
      <c r="P484" s="30"/>
    </row>
    <row r="485" spans="13:16" customFormat="1" x14ac:dyDescent="0.2">
      <c r="M485" s="30"/>
      <c r="N485" s="30"/>
      <c r="O485" s="30"/>
      <c r="P485" s="30"/>
    </row>
    <row r="486" spans="13:16" customFormat="1" x14ac:dyDescent="0.2">
      <c r="M486" s="30"/>
      <c r="N486" s="30"/>
      <c r="O486" s="30"/>
      <c r="P486" s="30"/>
    </row>
    <row r="487" spans="13:16" customFormat="1" x14ac:dyDescent="0.2">
      <c r="M487" s="30"/>
      <c r="N487" s="30"/>
      <c r="O487" s="30"/>
      <c r="P487" s="30"/>
    </row>
    <row r="488" spans="13:16" customFormat="1" x14ac:dyDescent="0.2">
      <c r="M488" s="30"/>
      <c r="N488" s="30"/>
      <c r="O488" s="30"/>
      <c r="P488" s="30"/>
    </row>
    <row r="489" spans="13:16" customFormat="1" x14ac:dyDescent="0.2">
      <c r="M489" s="30"/>
      <c r="N489" s="30"/>
      <c r="O489" s="30"/>
      <c r="P489" s="30"/>
    </row>
    <row r="490" spans="13:16" customFormat="1" x14ac:dyDescent="0.2">
      <c r="M490" s="30"/>
      <c r="N490" s="30"/>
      <c r="O490" s="30"/>
      <c r="P490" s="30"/>
    </row>
    <row r="491" spans="13:16" customFormat="1" x14ac:dyDescent="0.2">
      <c r="M491" s="30"/>
      <c r="N491" s="30"/>
      <c r="O491" s="30"/>
      <c r="P491" s="30"/>
    </row>
    <row r="492" spans="13:16" customFormat="1" x14ac:dyDescent="0.2">
      <c r="M492" s="30"/>
      <c r="N492" s="30"/>
      <c r="O492" s="30"/>
      <c r="P492" s="30"/>
    </row>
    <row r="493" spans="13:16" customFormat="1" x14ac:dyDescent="0.2">
      <c r="M493" s="30"/>
      <c r="N493" s="30"/>
      <c r="O493" s="30"/>
      <c r="P493" s="30"/>
    </row>
    <row r="494" spans="13:16" customFormat="1" x14ac:dyDescent="0.2">
      <c r="M494" s="30"/>
      <c r="N494" s="30"/>
      <c r="O494" s="30"/>
      <c r="P494" s="30"/>
    </row>
    <row r="495" spans="13:16" customFormat="1" x14ac:dyDescent="0.2">
      <c r="M495" s="30"/>
      <c r="N495" s="30"/>
      <c r="O495" s="30"/>
      <c r="P495" s="30"/>
    </row>
    <row r="496" spans="13:16" customFormat="1" x14ac:dyDescent="0.2">
      <c r="M496" s="30"/>
      <c r="N496" s="30"/>
      <c r="O496" s="30"/>
      <c r="P496" s="30"/>
    </row>
    <row r="497" spans="13:16" customFormat="1" x14ac:dyDescent="0.2">
      <c r="M497" s="30"/>
      <c r="N497" s="30"/>
      <c r="O497" s="30"/>
      <c r="P497" s="30"/>
    </row>
    <row r="498" spans="13:16" customFormat="1" x14ac:dyDescent="0.2">
      <c r="M498" s="30"/>
      <c r="N498" s="30"/>
      <c r="O498" s="30"/>
      <c r="P498" s="30"/>
    </row>
    <row r="499" spans="13:16" customFormat="1" x14ac:dyDescent="0.2">
      <c r="M499" s="30"/>
      <c r="N499" s="30"/>
      <c r="O499" s="30"/>
      <c r="P499" s="30"/>
    </row>
    <row r="500" spans="13:16" customFormat="1" x14ac:dyDescent="0.2">
      <c r="M500" s="30"/>
      <c r="N500" s="30"/>
      <c r="O500" s="30"/>
      <c r="P500" s="30"/>
    </row>
    <row r="501" spans="13:16" customFormat="1" x14ac:dyDescent="0.2">
      <c r="M501" s="30"/>
      <c r="N501" s="30"/>
      <c r="O501" s="30"/>
      <c r="P501" s="30"/>
    </row>
    <row r="502" spans="13:16" customFormat="1" x14ac:dyDescent="0.2">
      <c r="M502" s="30"/>
      <c r="N502" s="30"/>
      <c r="O502" s="30"/>
      <c r="P502" s="30"/>
    </row>
    <row r="503" spans="13:16" customFormat="1" x14ac:dyDescent="0.2">
      <c r="M503" s="30"/>
      <c r="N503" s="30"/>
      <c r="O503" s="30"/>
      <c r="P503" s="30"/>
    </row>
    <row r="504" spans="13:16" customFormat="1" x14ac:dyDescent="0.2">
      <c r="M504" s="30"/>
      <c r="N504" s="30"/>
      <c r="O504" s="30"/>
      <c r="P504" s="30"/>
    </row>
    <row r="505" spans="13:16" customFormat="1" x14ac:dyDescent="0.2">
      <c r="M505" s="30"/>
      <c r="N505" s="30"/>
      <c r="O505" s="30"/>
      <c r="P505" s="30"/>
    </row>
    <row r="506" spans="13:16" customFormat="1" x14ac:dyDescent="0.2">
      <c r="M506" s="30"/>
      <c r="N506" s="30"/>
      <c r="O506" s="30"/>
      <c r="P506" s="30"/>
    </row>
    <row r="507" spans="13:16" customFormat="1" x14ac:dyDescent="0.2">
      <c r="M507" s="30"/>
      <c r="N507" s="30"/>
      <c r="O507" s="30"/>
      <c r="P507" s="30"/>
    </row>
    <row r="508" spans="13:16" customFormat="1" x14ac:dyDescent="0.2">
      <c r="M508" s="30"/>
      <c r="N508" s="30"/>
      <c r="O508" s="30"/>
      <c r="P508" s="30"/>
    </row>
    <row r="509" spans="13:16" customFormat="1" x14ac:dyDescent="0.2">
      <c r="M509" s="30"/>
      <c r="N509" s="30"/>
      <c r="O509" s="30"/>
      <c r="P509" s="30"/>
    </row>
    <row r="510" spans="13:16" customFormat="1" x14ac:dyDescent="0.2">
      <c r="M510" s="30"/>
      <c r="N510" s="30"/>
      <c r="O510" s="30"/>
      <c r="P510" s="30"/>
    </row>
    <row r="511" spans="13:16" customFormat="1" x14ac:dyDescent="0.2">
      <c r="M511" s="30"/>
      <c r="N511" s="30"/>
      <c r="O511" s="30"/>
      <c r="P511" s="30"/>
    </row>
    <row r="512" spans="13:16" customFormat="1" x14ac:dyDescent="0.2">
      <c r="M512" s="30"/>
      <c r="N512" s="30"/>
      <c r="O512" s="30"/>
      <c r="P512" s="30"/>
    </row>
    <row r="513" spans="13:16" customFormat="1" x14ac:dyDescent="0.2">
      <c r="M513" s="30"/>
      <c r="N513" s="30"/>
      <c r="O513" s="30"/>
      <c r="P513" s="30"/>
    </row>
    <row r="514" spans="13:16" customFormat="1" x14ac:dyDescent="0.2">
      <c r="M514" s="30"/>
      <c r="N514" s="30"/>
      <c r="O514" s="30"/>
      <c r="P514" s="30"/>
    </row>
    <row r="515" spans="13:16" customFormat="1" x14ac:dyDescent="0.2">
      <c r="M515" s="30"/>
      <c r="N515" s="30"/>
      <c r="O515" s="30"/>
      <c r="P515" s="30"/>
    </row>
    <row r="516" spans="13:16" customFormat="1" x14ac:dyDescent="0.2">
      <c r="M516" s="30"/>
      <c r="N516" s="30"/>
      <c r="O516" s="30"/>
      <c r="P516" s="30"/>
    </row>
    <row r="517" spans="13:16" customFormat="1" x14ac:dyDescent="0.2">
      <c r="M517" s="30"/>
      <c r="N517" s="30"/>
      <c r="O517" s="30"/>
      <c r="P517" s="30"/>
    </row>
    <row r="518" spans="13:16" customFormat="1" x14ac:dyDescent="0.2">
      <c r="M518" s="30"/>
      <c r="N518" s="30"/>
      <c r="O518" s="30"/>
      <c r="P518" s="30"/>
    </row>
    <row r="519" spans="13:16" customFormat="1" x14ac:dyDescent="0.2">
      <c r="M519" s="30"/>
      <c r="N519" s="30"/>
      <c r="O519" s="30"/>
      <c r="P519" s="30"/>
    </row>
    <row r="520" spans="13:16" customFormat="1" x14ac:dyDescent="0.2">
      <c r="M520" s="30"/>
      <c r="N520" s="30"/>
      <c r="O520" s="30"/>
      <c r="P520" s="30"/>
    </row>
    <row r="521" spans="13:16" customFormat="1" x14ac:dyDescent="0.2">
      <c r="M521" s="30"/>
      <c r="N521" s="30"/>
      <c r="O521" s="30"/>
      <c r="P521" s="30"/>
    </row>
    <row r="522" spans="13:16" customFormat="1" x14ac:dyDescent="0.2">
      <c r="M522" s="30"/>
      <c r="N522" s="30"/>
      <c r="O522" s="30"/>
      <c r="P522" s="30"/>
    </row>
    <row r="523" spans="13:16" customFormat="1" x14ac:dyDescent="0.2">
      <c r="M523" s="30"/>
      <c r="N523" s="30"/>
      <c r="O523" s="30"/>
      <c r="P523" s="30"/>
    </row>
    <row r="524" spans="13:16" customFormat="1" x14ac:dyDescent="0.2">
      <c r="M524" s="30"/>
      <c r="N524" s="30"/>
      <c r="O524" s="30"/>
      <c r="P524" s="30"/>
    </row>
    <row r="525" spans="13:16" customFormat="1" x14ac:dyDescent="0.2">
      <c r="M525" s="30"/>
      <c r="N525" s="30"/>
      <c r="O525" s="30"/>
      <c r="P525" s="30"/>
    </row>
    <row r="526" spans="13:16" customFormat="1" x14ac:dyDescent="0.2">
      <c r="M526" s="30"/>
      <c r="N526" s="30"/>
      <c r="O526" s="30"/>
      <c r="P526" s="30"/>
    </row>
    <row r="527" spans="13:16" customFormat="1" x14ac:dyDescent="0.2">
      <c r="M527" s="30"/>
      <c r="N527" s="30"/>
      <c r="O527" s="30"/>
      <c r="P527" s="30"/>
    </row>
    <row r="528" spans="13:16" customFormat="1" x14ac:dyDescent="0.2">
      <c r="M528" s="30"/>
      <c r="N528" s="30"/>
      <c r="O528" s="30"/>
      <c r="P528" s="30"/>
    </row>
    <row r="529" spans="13:16" customFormat="1" x14ac:dyDescent="0.2">
      <c r="M529" s="30"/>
      <c r="N529" s="30"/>
      <c r="O529" s="30"/>
      <c r="P529" s="30"/>
    </row>
    <row r="530" spans="13:16" customFormat="1" x14ac:dyDescent="0.2">
      <c r="M530" s="30"/>
      <c r="N530" s="30"/>
      <c r="O530" s="30"/>
      <c r="P530" s="30"/>
    </row>
    <row r="531" spans="13:16" customFormat="1" x14ac:dyDescent="0.2">
      <c r="M531" s="30"/>
      <c r="N531" s="30"/>
      <c r="O531" s="30"/>
      <c r="P531" s="30"/>
    </row>
    <row r="532" spans="13:16" customFormat="1" x14ac:dyDescent="0.2">
      <c r="M532" s="30"/>
      <c r="N532" s="30"/>
      <c r="O532" s="30"/>
      <c r="P532" s="30"/>
    </row>
    <row r="533" spans="13:16" customFormat="1" x14ac:dyDescent="0.2">
      <c r="M533" s="30"/>
      <c r="N533" s="30"/>
      <c r="O533" s="30"/>
      <c r="P533" s="30"/>
    </row>
    <row r="534" spans="13:16" customFormat="1" x14ac:dyDescent="0.2">
      <c r="M534" s="30"/>
      <c r="N534" s="30"/>
      <c r="O534" s="30"/>
      <c r="P534" s="30"/>
    </row>
    <row r="535" spans="13:16" customFormat="1" x14ac:dyDescent="0.2">
      <c r="M535" s="30"/>
      <c r="N535" s="30"/>
      <c r="O535" s="30"/>
      <c r="P535" s="30"/>
    </row>
    <row r="536" spans="13:16" customFormat="1" x14ac:dyDescent="0.2">
      <c r="M536" s="30"/>
      <c r="N536" s="30"/>
      <c r="O536" s="30"/>
      <c r="P536" s="30"/>
    </row>
    <row r="537" spans="13:16" customFormat="1" x14ac:dyDescent="0.2">
      <c r="M537" s="30"/>
      <c r="N537" s="30"/>
      <c r="O537" s="30"/>
      <c r="P537" s="30"/>
    </row>
    <row r="538" spans="13:16" customFormat="1" x14ac:dyDescent="0.2">
      <c r="M538" s="30"/>
      <c r="N538" s="30"/>
      <c r="O538" s="30"/>
      <c r="P538" s="30"/>
    </row>
    <row r="539" spans="13:16" customFormat="1" x14ac:dyDescent="0.2">
      <c r="M539" s="30"/>
      <c r="N539" s="30"/>
      <c r="O539" s="30"/>
      <c r="P539" s="30"/>
    </row>
    <row r="540" spans="13:16" customFormat="1" x14ac:dyDescent="0.2">
      <c r="M540" s="30"/>
      <c r="N540" s="30"/>
      <c r="O540" s="30"/>
      <c r="P540" s="30"/>
    </row>
    <row r="541" spans="13:16" customFormat="1" x14ac:dyDescent="0.2">
      <c r="M541" s="30"/>
      <c r="N541" s="30"/>
      <c r="O541" s="30"/>
      <c r="P541" s="30"/>
    </row>
    <row r="542" spans="13:16" customFormat="1" x14ac:dyDescent="0.2">
      <c r="M542" s="30"/>
      <c r="N542" s="30"/>
      <c r="O542" s="30"/>
      <c r="P542" s="30"/>
    </row>
    <row r="543" spans="13:16" customFormat="1" x14ac:dyDescent="0.2">
      <c r="M543" s="30"/>
      <c r="N543" s="30"/>
      <c r="O543" s="30"/>
      <c r="P543" s="30"/>
    </row>
    <row r="544" spans="13:16" customFormat="1" x14ac:dyDescent="0.2">
      <c r="M544" s="30"/>
      <c r="N544" s="30"/>
      <c r="O544" s="30"/>
      <c r="P544" s="30"/>
    </row>
    <row r="545" spans="13:16" customFormat="1" x14ac:dyDescent="0.2">
      <c r="M545" s="30"/>
      <c r="N545" s="30"/>
      <c r="O545" s="30"/>
      <c r="P545" s="30"/>
    </row>
    <row r="546" spans="13:16" customFormat="1" x14ac:dyDescent="0.2">
      <c r="M546" s="30"/>
      <c r="N546" s="30"/>
      <c r="O546" s="30"/>
      <c r="P546" s="30"/>
    </row>
    <row r="547" spans="13:16" customFormat="1" x14ac:dyDescent="0.2">
      <c r="M547" s="30"/>
      <c r="N547" s="30"/>
      <c r="O547" s="30"/>
      <c r="P547" s="30"/>
    </row>
    <row r="548" spans="13:16" customFormat="1" x14ac:dyDescent="0.2">
      <c r="M548" s="30"/>
      <c r="N548" s="30"/>
      <c r="O548" s="30"/>
      <c r="P548" s="30"/>
    </row>
    <row r="549" spans="13:16" customFormat="1" x14ac:dyDescent="0.2">
      <c r="M549" s="30"/>
      <c r="N549" s="30"/>
      <c r="O549" s="30"/>
      <c r="P549" s="30"/>
    </row>
    <row r="550" spans="13:16" customFormat="1" x14ac:dyDescent="0.2">
      <c r="M550" s="30"/>
      <c r="N550" s="30"/>
      <c r="O550" s="30"/>
      <c r="P550" s="30"/>
    </row>
    <row r="551" spans="13:16" customFormat="1" x14ac:dyDescent="0.2">
      <c r="M551" s="30"/>
      <c r="N551" s="30"/>
      <c r="O551" s="30"/>
      <c r="P551" s="30"/>
    </row>
    <row r="552" spans="13:16" customFormat="1" x14ac:dyDescent="0.2">
      <c r="M552" s="30"/>
      <c r="N552" s="30"/>
      <c r="O552" s="30"/>
      <c r="P552" s="30"/>
    </row>
    <row r="553" spans="13:16" customFormat="1" x14ac:dyDescent="0.2">
      <c r="M553" s="30"/>
      <c r="N553" s="30"/>
      <c r="O553" s="30"/>
      <c r="P553" s="30"/>
    </row>
    <row r="554" spans="13:16" customFormat="1" x14ac:dyDescent="0.2">
      <c r="M554" s="30"/>
      <c r="N554" s="30"/>
      <c r="O554" s="30"/>
      <c r="P554" s="30"/>
    </row>
    <row r="555" spans="13:16" customFormat="1" x14ac:dyDescent="0.2">
      <c r="M555" s="30"/>
      <c r="N555" s="30"/>
      <c r="O555" s="30"/>
      <c r="P555" s="30"/>
    </row>
    <row r="556" spans="13:16" customFormat="1" x14ac:dyDescent="0.2">
      <c r="M556" s="30"/>
      <c r="N556" s="30"/>
      <c r="O556" s="30"/>
      <c r="P556" s="30"/>
    </row>
    <row r="557" spans="13:16" customFormat="1" x14ac:dyDescent="0.2">
      <c r="M557" s="30"/>
      <c r="N557" s="30"/>
      <c r="O557" s="30"/>
      <c r="P557" s="30"/>
    </row>
    <row r="558" spans="13:16" customFormat="1" x14ac:dyDescent="0.2">
      <c r="M558" s="30"/>
      <c r="N558" s="30"/>
      <c r="O558" s="30"/>
      <c r="P558" s="30"/>
    </row>
    <row r="559" spans="13:16" customFormat="1" x14ac:dyDescent="0.2">
      <c r="M559" s="30"/>
      <c r="N559" s="30"/>
      <c r="O559" s="30"/>
      <c r="P559" s="30"/>
    </row>
    <row r="560" spans="13:16" customFormat="1" x14ac:dyDescent="0.2">
      <c r="M560" s="30"/>
      <c r="N560" s="30"/>
      <c r="O560" s="30"/>
      <c r="P560" s="30"/>
    </row>
    <row r="561" spans="13:16" customFormat="1" x14ac:dyDescent="0.2">
      <c r="M561" s="30"/>
      <c r="N561" s="30"/>
      <c r="O561" s="30"/>
      <c r="P561" s="30"/>
    </row>
    <row r="562" spans="13:16" customFormat="1" x14ac:dyDescent="0.2">
      <c r="M562" s="30"/>
      <c r="N562" s="30"/>
      <c r="O562" s="30"/>
      <c r="P562" s="30"/>
    </row>
    <row r="563" spans="13:16" customFormat="1" x14ac:dyDescent="0.2">
      <c r="M563" s="30"/>
      <c r="N563" s="30"/>
      <c r="O563" s="30"/>
      <c r="P563" s="30"/>
    </row>
    <row r="564" spans="13:16" customFormat="1" x14ac:dyDescent="0.2">
      <c r="M564" s="30"/>
      <c r="N564" s="30"/>
      <c r="O564" s="30"/>
      <c r="P564" s="30"/>
    </row>
    <row r="565" spans="13:16" customFormat="1" x14ac:dyDescent="0.2">
      <c r="M565" s="30"/>
      <c r="N565" s="30"/>
      <c r="O565" s="30"/>
      <c r="P565" s="30"/>
    </row>
    <row r="566" spans="13:16" customFormat="1" x14ac:dyDescent="0.2">
      <c r="M566" s="30"/>
      <c r="N566" s="30"/>
      <c r="O566" s="30"/>
      <c r="P566" s="30"/>
    </row>
    <row r="567" spans="13:16" customFormat="1" x14ac:dyDescent="0.2">
      <c r="M567" s="30"/>
      <c r="N567" s="30"/>
      <c r="O567" s="30"/>
      <c r="P567" s="30"/>
    </row>
    <row r="568" spans="13:16" customFormat="1" x14ac:dyDescent="0.2">
      <c r="M568" s="30"/>
      <c r="N568" s="30"/>
      <c r="O568" s="30"/>
      <c r="P568" s="30"/>
    </row>
    <row r="569" spans="13:16" customFormat="1" x14ac:dyDescent="0.2">
      <c r="M569" s="30"/>
      <c r="N569" s="30"/>
      <c r="O569" s="30"/>
      <c r="P569" s="30"/>
    </row>
    <row r="570" spans="13:16" customFormat="1" x14ac:dyDescent="0.2">
      <c r="M570" s="30"/>
      <c r="N570" s="30"/>
      <c r="O570" s="30"/>
      <c r="P570" s="30"/>
    </row>
    <row r="571" spans="13:16" customFormat="1" x14ac:dyDescent="0.2">
      <c r="M571" s="30"/>
      <c r="N571" s="30"/>
      <c r="O571" s="30"/>
      <c r="P571" s="30"/>
    </row>
    <row r="572" spans="13:16" customFormat="1" x14ac:dyDescent="0.2">
      <c r="M572" s="30"/>
      <c r="N572" s="30"/>
      <c r="O572" s="30"/>
      <c r="P572" s="30"/>
    </row>
    <row r="573" spans="13:16" customFormat="1" x14ac:dyDescent="0.2">
      <c r="M573" s="30"/>
      <c r="N573" s="30"/>
      <c r="O573" s="30"/>
      <c r="P573" s="30"/>
    </row>
    <row r="574" spans="13:16" customFormat="1" x14ac:dyDescent="0.2">
      <c r="M574" s="30"/>
      <c r="N574" s="30"/>
      <c r="O574" s="30"/>
      <c r="P574" s="30"/>
    </row>
    <row r="575" spans="13:16" customFormat="1" x14ac:dyDescent="0.2">
      <c r="M575" s="30"/>
      <c r="N575" s="30"/>
      <c r="O575" s="30"/>
      <c r="P575" s="30"/>
    </row>
    <row r="576" spans="13:16" customFormat="1" x14ac:dyDescent="0.2">
      <c r="M576" s="30"/>
      <c r="N576" s="30"/>
      <c r="O576" s="30"/>
      <c r="P576" s="30"/>
    </row>
    <row r="577" spans="13:16" customFormat="1" x14ac:dyDescent="0.2">
      <c r="M577" s="30"/>
      <c r="N577" s="30"/>
      <c r="O577" s="30"/>
      <c r="P577" s="30"/>
    </row>
    <row r="578" spans="13:16" customFormat="1" x14ac:dyDescent="0.2">
      <c r="M578" s="30"/>
      <c r="N578" s="30"/>
      <c r="O578" s="30"/>
      <c r="P578" s="30"/>
    </row>
    <row r="579" spans="13:16" customFormat="1" x14ac:dyDescent="0.2">
      <c r="M579" s="30"/>
      <c r="N579" s="30"/>
      <c r="O579" s="30"/>
      <c r="P579" s="30"/>
    </row>
    <row r="580" spans="13:16" customFormat="1" x14ac:dyDescent="0.2">
      <c r="M580" s="30"/>
      <c r="N580" s="30"/>
      <c r="O580" s="30"/>
      <c r="P580" s="30"/>
    </row>
    <row r="581" spans="13:16" customFormat="1" x14ac:dyDescent="0.2">
      <c r="M581" s="30"/>
      <c r="N581" s="30"/>
      <c r="O581" s="30"/>
      <c r="P581" s="30"/>
    </row>
    <row r="582" spans="13:16" customFormat="1" x14ac:dyDescent="0.2">
      <c r="M582" s="30"/>
      <c r="N582" s="30"/>
      <c r="O582" s="30"/>
      <c r="P582" s="30"/>
    </row>
    <row r="583" spans="13:16" customFormat="1" x14ac:dyDescent="0.2">
      <c r="M583" s="30"/>
      <c r="N583" s="30"/>
      <c r="O583" s="30"/>
      <c r="P583" s="30"/>
    </row>
    <row r="584" spans="13:16" customFormat="1" x14ac:dyDescent="0.2">
      <c r="M584" s="30"/>
      <c r="N584" s="30"/>
      <c r="O584" s="30"/>
      <c r="P584" s="30"/>
    </row>
    <row r="585" spans="13:16" customFormat="1" x14ac:dyDescent="0.2">
      <c r="M585" s="30"/>
      <c r="N585" s="30"/>
      <c r="O585" s="30"/>
      <c r="P585" s="30"/>
    </row>
    <row r="586" spans="13:16" customFormat="1" x14ac:dyDescent="0.2">
      <c r="M586" s="30"/>
      <c r="N586" s="30"/>
      <c r="O586" s="30"/>
      <c r="P586" s="30"/>
    </row>
    <row r="587" spans="13:16" customFormat="1" x14ac:dyDescent="0.2">
      <c r="M587" s="30"/>
      <c r="N587" s="30"/>
      <c r="O587" s="30"/>
      <c r="P587" s="30"/>
    </row>
    <row r="588" spans="13:16" customFormat="1" x14ac:dyDescent="0.2">
      <c r="M588" s="30"/>
      <c r="N588" s="30"/>
      <c r="O588" s="30"/>
      <c r="P588" s="30"/>
    </row>
    <row r="589" spans="13:16" customFormat="1" x14ac:dyDescent="0.2">
      <c r="M589" s="30"/>
      <c r="N589" s="30"/>
      <c r="O589" s="30"/>
      <c r="P589" s="30"/>
    </row>
    <row r="590" spans="13:16" customFormat="1" x14ac:dyDescent="0.2">
      <c r="M590" s="30"/>
      <c r="N590" s="30"/>
      <c r="O590" s="30"/>
      <c r="P590" s="30"/>
    </row>
    <row r="591" spans="13:16" customFormat="1" x14ac:dyDescent="0.2">
      <c r="M591" s="30"/>
      <c r="N591" s="30"/>
      <c r="O591" s="30"/>
      <c r="P591" s="30"/>
    </row>
    <row r="592" spans="13:16" customFormat="1" x14ac:dyDescent="0.2">
      <c r="M592" s="30"/>
      <c r="N592" s="30"/>
      <c r="O592" s="30"/>
      <c r="P592" s="30"/>
    </row>
    <row r="593" spans="13:16" customFormat="1" x14ac:dyDescent="0.2">
      <c r="M593" s="30"/>
      <c r="N593" s="30"/>
      <c r="O593" s="30"/>
      <c r="P593" s="30"/>
    </row>
    <row r="594" spans="13:16" customFormat="1" x14ac:dyDescent="0.2">
      <c r="M594" s="30"/>
      <c r="N594" s="30"/>
      <c r="O594" s="30"/>
      <c r="P594" s="30"/>
    </row>
    <row r="595" spans="13:16" customFormat="1" x14ac:dyDescent="0.2">
      <c r="M595" s="30"/>
      <c r="N595" s="30"/>
      <c r="O595" s="30"/>
      <c r="P595" s="30"/>
    </row>
    <row r="596" spans="13:16" customFormat="1" x14ac:dyDescent="0.2">
      <c r="M596" s="30"/>
      <c r="N596" s="30"/>
      <c r="O596" s="30"/>
      <c r="P596" s="30"/>
    </row>
    <row r="597" spans="13:16" customFormat="1" x14ac:dyDescent="0.2">
      <c r="M597" s="30"/>
      <c r="N597" s="30"/>
      <c r="O597" s="30"/>
      <c r="P597" s="30"/>
    </row>
    <row r="598" spans="13:16" customFormat="1" x14ac:dyDescent="0.2">
      <c r="M598" s="30"/>
      <c r="N598" s="30"/>
      <c r="O598" s="30"/>
      <c r="P598" s="30"/>
    </row>
    <row r="599" spans="13:16" customFormat="1" x14ac:dyDescent="0.2">
      <c r="M599" s="30"/>
      <c r="N599" s="30"/>
      <c r="O599" s="30"/>
      <c r="P599" s="30"/>
    </row>
    <row r="600" spans="13:16" customFormat="1" x14ac:dyDescent="0.2">
      <c r="M600" s="30"/>
      <c r="N600" s="30"/>
      <c r="O600" s="30"/>
      <c r="P600" s="30"/>
    </row>
    <row r="601" spans="13:16" customFormat="1" x14ac:dyDescent="0.2">
      <c r="M601" s="30"/>
      <c r="N601" s="30"/>
      <c r="O601" s="30"/>
      <c r="P601" s="30"/>
    </row>
    <row r="602" spans="13:16" customFormat="1" x14ac:dyDescent="0.2">
      <c r="M602" s="30"/>
      <c r="N602" s="30"/>
      <c r="O602" s="30"/>
      <c r="P602" s="30"/>
    </row>
    <row r="603" spans="13:16" customFormat="1" x14ac:dyDescent="0.2">
      <c r="M603" s="30"/>
      <c r="N603" s="30"/>
      <c r="O603" s="30"/>
      <c r="P603" s="30"/>
    </row>
    <row r="604" spans="13:16" customFormat="1" x14ac:dyDescent="0.2">
      <c r="M604" s="30"/>
      <c r="N604" s="30"/>
      <c r="O604" s="30"/>
      <c r="P604" s="30"/>
    </row>
    <row r="605" spans="13:16" customFormat="1" x14ac:dyDescent="0.2">
      <c r="M605" s="30"/>
      <c r="N605" s="30"/>
      <c r="O605" s="30"/>
      <c r="P605" s="30"/>
    </row>
    <row r="606" spans="13:16" customFormat="1" x14ac:dyDescent="0.2">
      <c r="M606" s="30"/>
      <c r="N606" s="30"/>
      <c r="O606" s="30"/>
      <c r="P606" s="30"/>
    </row>
    <row r="607" spans="13:16" customFormat="1" x14ac:dyDescent="0.2">
      <c r="M607" s="30"/>
      <c r="N607" s="30"/>
      <c r="O607" s="30"/>
      <c r="P607" s="30"/>
    </row>
    <row r="608" spans="13:16" customFormat="1" x14ac:dyDescent="0.2">
      <c r="M608" s="30"/>
      <c r="N608" s="30"/>
      <c r="O608" s="30"/>
      <c r="P608" s="30"/>
    </row>
    <row r="609" spans="13:16" customFormat="1" x14ac:dyDescent="0.2">
      <c r="M609" s="30"/>
      <c r="N609" s="30"/>
      <c r="O609" s="30"/>
      <c r="P609" s="30"/>
    </row>
    <row r="610" spans="13:16" customFormat="1" x14ac:dyDescent="0.2">
      <c r="M610" s="30"/>
      <c r="N610" s="30"/>
      <c r="O610" s="30"/>
      <c r="P610" s="30"/>
    </row>
    <row r="611" spans="13:16" customFormat="1" x14ac:dyDescent="0.2">
      <c r="M611" s="30"/>
      <c r="N611" s="30"/>
      <c r="O611" s="30"/>
      <c r="P611" s="30"/>
    </row>
    <row r="612" spans="13:16" customFormat="1" x14ac:dyDescent="0.2">
      <c r="M612" s="30"/>
      <c r="N612" s="30"/>
      <c r="O612" s="30"/>
      <c r="P612" s="30"/>
    </row>
    <row r="613" spans="13:16" customFormat="1" x14ac:dyDescent="0.2">
      <c r="M613" s="30"/>
      <c r="N613" s="30"/>
      <c r="O613" s="30"/>
      <c r="P613" s="30"/>
    </row>
    <row r="614" spans="13:16" customFormat="1" x14ac:dyDescent="0.2">
      <c r="M614" s="30"/>
      <c r="N614" s="30"/>
      <c r="O614" s="30"/>
      <c r="P614" s="30"/>
    </row>
    <row r="615" spans="13:16" customFormat="1" x14ac:dyDescent="0.2">
      <c r="M615" s="30"/>
      <c r="N615" s="30"/>
      <c r="O615" s="30"/>
      <c r="P615" s="30"/>
    </row>
    <row r="616" spans="13:16" customFormat="1" x14ac:dyDescent="0.2">
      <c r="M616" s="30"/>
      <c r="N616" s="30"/>
      <c r="O616" s="30"/>
      <c r="P616" s="30"/>
    </row>
    <row r="617" spans="13:16" customFormat="1" x14ac:dyDescent="0.2">
      <c r="M617" s="30"/>
      <c r="N617" s="30"/>
      <c r="O617" s="30"/>
      <c r="P617" s="30"/>
    </row>
    <row r="618" spans="13:16" customFormat="1" x14ac:dyDescent="0.2">
      <c r="M618" s="30"/>
      <c r="N618" s="30"/>
      <c r="O618" s="30"/>
      <c r="P618" s="30"/>
    </row>
    <row r="619" spans="13:16" customFormat="1" x14ac:dyDescent="0.2">
      <c r="M619" s="30"/>
      <c r="N619" s="30"/>
      <c r="O619" s="30"/>
      <c r="P619" s="30"/>
    </row>
    <row r="620" spans="13:16" customFormat="1" x14ac:dyDescent="0.2">
      <c r="M620" s="30"/>
      <c r="N620" s="30"/>
      <c r="O620" s="30"/>
      <c r="P620" s="30"/>
    </row>
    <row r="621" spans="13:16" customFormat="1" x14ac:dyDescent="0.2">
      <c r="M621" s="30"/>
      <c r="N621" s="30"/>
      <c r="O621" s="30"/>
      <c r="P621" s="30"/>
    </row>
    <row r="622" spans="13:16" customFormat="1" x14ac:dyDescent="0.2">
      <c r="M622" s="30"/>
      <c r="N622" s="30"/>
      <c r="O622" s="30"/>
      <c r="P622" s="30"/>
    </row>
    <row r="623" spans="13:16" customFormat="1" x14ac:dyDescent="0.2">
      <c r="M623" s="30"/>
      <c r="N623" s="30"/>
      <c r="O623" s="30"/>
      <c r="P623" s="30"/>
    </row>
    <row r="624" spans="13:16" customFormat="1" x14ac:dyDescent="0.2">
      <c r="M624" s="30"/>
      <c r="N624" s="30"/>
      <c r="O624" s="30"/>
      <c r="P624" s="30"/>
    </row>
    <row r="625" spans="13:16" customFormat="1" x14ac:dyDescent="0.2">
      <c r="M625" s="30"/>
      <c r="N625" s="30"/>
      <c r="O625" s="30"/>
      <c r="P625" s="30"/>
    </row>
    <row r="626" spans="13:16" customFormat="1" x14ac:dyDescent="0.2">
      <c r="M626" s="30"/>
      <c r="N626" s="30"/>
      <c r="O626" s="30"/>
      <c r="P626" s="30"/>
    </row>
    <row r="627" spans="13:16" customFormat="1" x14ac:dyDescent="0.2">
      <c r="M627" s="30"/>
      <c r="N627" s="30"/>
      <c r="O627" s="30"/>
      <c r="P627" s="30"/>
    </row>
    <row r="628" spans="13:16" customFormat="1" x14ac:dyDescent="0.2">
      <c r="M628" s="30"/>
      <c r="N628" s="30"/>
      <c r="O628" s="30"/>
      <c r="P628" s="30"/>
    </row>
    <row r="629" spans="13:16" customFormat="1" x14ac:dyDescent="0.2">
      <c r="M629" s="30"/>
      <c r="N629" s="30"/>
      <c r="O629" s="30"/>
      <c r="P629" s="30"/>
    </row>
    <row r="630" spans="13:16" customFormat="1" x14ac:dyDescent="0.2">
      <c r="M630" s="30"/>
      <c r="N630" s="30"/>
      <c r="O630" s="30"/>
      <c r="P630" s="30"/>
    </row>
    <row r="631" spans="13:16" customFormat="1" x14ac:dyDescent="0.2">
      <c r="M631" s="30"/>
      <c r="N631" s="30"/>
      <c r="O631" s="30"/>
      <c r="P631" s="30"/>
    </row>
    <row r="632" spans="13:16" customFormat="1" x14ac:dyDescent="0.2">
      <c r="M632" s="30"/>
      <c r="N632" s="30"/>
      <c r="O632" s="30"/>
      <c r="P632" s="30"/>
    </row>
    <row r="633" spans="13:16" customFormat="1" x14ac:dyDescent="0.2">
      <c r="M633" s="30"/>
      <c r="N633" s="30"/>
      <c r="O633" s="30"/>
      <c r="P633" s="30"/>
    </row>
    <row r="634" spans="13:16" customFormat="1" x14ac:dyDescent="0.2">
      <c r="M634" s="30"/>
      <c r="N634" s="30"/>
      <c r="O634" s="30"/>
      <c r="P634" s="30"/>
    </row>
    <row r="635" spans="13:16" customFormat="1" x14ac:dyDescent="0.2">
      <c r="M635" s="30"/>
      <c r="N635" s="30"/>
      <c r="O635" s="30"/>
      <c r="P635" s="30"/>
    </row>
    <row r="636" spans="13:16" customFormat="1" x14ac:dyDescent="0.2">
      <c r="M636" s="30"/>
      <c r="N636" s="30"/>
      <c r="O636" s="30"/>
      <c r="P636" s="30"/>
    </row>
    <row r="637" spans="13:16" customFormat="1" x14ac:dyDescent="0.2">
      <c r="M637" s="30"/>
      <c r="N637" s="30"/>
      <c r="O637" s="30"/>
      <c r="P637" s="30"/>
    </row>
    <row r="638" spans="13:16" customFormat="1" x14ac:dyDescent="0.2">
      <c r="M638" s="30"/>
      <c r="N638" s="30"/>
      <c r="O638" s="30"/>
      <c r="P638" s="30"/>
    </row>
    <row r="639" spans="13:16" customFormat="1" x14ac:dyDescent="0.2">
      <c r="M639" s="30"/>
      <c r="N639" s="30"/>
      <c r="O639" s="30"/>
      <c r="P639" s="30"/>
    </row>
    <row r="640" spans="13:16" customFormat="1" x14ac:dyDescent="0.2">
      <c r="M640" s="30"/>
      <c r="N640" s="30"/>
      <c r="O640" s="30"/>
      <c r="P640" s="30"/>
    </row>
    <row r="641" spans="13:16" customFormat="1" x14ac:dyDescent="0.2">
      <c r="M641" s="30"/>
      <c r="N641" s="30"/>
      <c r="O641" s="30"/>
      <c r="P641" s="30"/>
    </row>
    <row r="642" spans="13:16" customFormat="1" x14ac:dyDescent="0.2">
      <c r="M642" s="30"/>
      <c r="N642" s="30"/>
      <c r="O642" s="30"/>
      <c r="P642" s="30"/>
    </row>
    <row r="643" spans="13:16" customFormat="1" x14ac:dyDescent="0.2">
      <c r="M643" s="30"/>
      <c r="N643" s="30"/>
      <c r="O643" s="30"/>
      <c r="P643" s="30"/>
    </row>
    <row r="644" spans="13:16" customFormat="1" x14ac:dyDescent="0.2">
      <c r="M644" s="30"/>
      <c r="N644" s="30"/>
      <c r="O644" s="30"/>
      <c r="P644" s="30"/>
    </row>
    <row r="645" spans="13:16" customFormat="1" x14ac:dyDescent="0.2">
      <c r="M645" s="30"/>
      <c r="N645" s="30"/>
      <c r="O645" s="30"/>
      <c r="P645" s="30"/>
    </row>
    <row r="646" spans="13:16" customFormat="1" x14ac:dyDescent="0.2">
      <c r="M646" s="30"/>
      <c r="N646" s="30"/>
      <c r="O646" s="30"/>
      <c r="P646" s="30"/>
    </row>
    <row r="647" spans="13:16" customFormat="1" x14ac:dyDescent="0.2">
      <c r="M647" s="30"/>
      <c r="N647" s="30"/>
      <c r="O647" s="30"/>
      <c r="P647" s="30"/>
    </row>
    <row r="648" spans="13:16" customFormat="1" x14ac:dyDescent="0.2">
      <c r="M648" s="30"/>
      <c r="N648" s="30"/>
      <c r="O648" s="30"/>
      <c r="P648" s="30"/>
    </row>
    <row r="649" spans="13:16" customFormat="1" x14ac:dyDescent="0.2">
      <c r="M649" s="30"/>
      <c r="N649" s="30"/>
      <c r="O649" s="30"/>
      <c r="P649" s="30"/>
    </row>
    <row r="650" spans="13:16" customFormat="1" x14ac:dyDescent="0.2">
      <c r="M650" s="30"/>
      <c r="N650" s="30"/>
      <c r="O650" s="30"/>
      <c r="P650" s="30"/>
    </row>
    <row r="651" spans="13:16" customFormat="1" x14ac:dyDescent="0.2">
      <c r="M651" s="30"/>
      <c r="N651" s="30"/>
      <c r="O651" s="30"/>
      <c r="P651" s="30"/>
    </row>
    <row r="652" spans="13:16" customFormat="1" x14ac:dyDescent="0.2">
      <c r="M652" s="30"/>
      <c r="N652" s="30"/>
      <c r="O652" s="30"/>
      <c r="P652" s="30"/>
    </row>
    <row r="653" spans="13:16" customFormat="1" x14ac:dyDescent="0.2">
      <c r="M653" s="30"/>
      <c r="N653" s="30"/>
      <c r="O653" s="30"/>
      <c r="P653" s="30"/>
    </row>
    <row r="654" spans="13:16" customFormat="1" x14ac:dyDescent="0.2">
      <c r="M654" s="30"/>
      <c r="N654" s="30"/>
      <c r="O654" s="30"/>
      <c r="P654" s="30"/>
    </row>
    <row r="655" spans="13:16" customFormat="1" x14ac:dyDescent="0.2">
      <c r="M655" s="30"/>
      <c r="N655" s="30"/>
      <c r="O655" s="30"/>
      <c r="P655" s="30"/>
    </row>
    <row r="656" spans="13:16" customFormat="1" x14ac:dyDescent="0.2">
      <c r="M656" s="30"/>
      <c r="N656" s="30"/>
      <c r="O656" s="30"/>
      <c r="P656" s="30"/>
    </row>
    <row r="657" spans="13:16" customFormat="1" x14ac:dyDescent="0.2">
      <c r="M657" s="30"/>
      <c r="N657" s="30"/>
      <c r="O657" s="30"/>
      <c r="P657" s="30"/>
    </row>
    <row r="658" spans="13:16" customFormat="1" x14ac:dyDescent="0.2">
      <c r="M658" s="30"/>
      <c r="N658" s="30"/>
      <c r="O658" s="30"/>
      <c r="P658" s="30"/>
    </row>
    <row r="659" spans="13:16" customFormat="1" x14ac:dyDescent="0.2">
      <c r="M659" s="30"/>
      <c r="N659" s="30"/>
      <c r="O659" s="30"/>
      <c r="P659" s="30"/>
    </row>
    <row r="660" spans="13:16" customFormat="1" x14ac:dyDescent="0.2">
      <c r="M660" s="30"/>
      <c r="N660" s="30"/>
      <c r="O660" s="30"/>
      <c r="P660" s="30"/>
    </row>
    <row r="661" spans="13:16" customFormat="1" x14ac:dyDescent="0.2">
      <c r="M661" s="30"/>
      <c r="N661" s="30"/>
      <c r="O661" s="30"/>
      <c r="P661" s="30"/>
    </row>
    <row r="662" spans="13:16" customFormat="1" x14ac:dyDescent="0.2">
      <c r="M662" s="30"/>
      <c r="N662" s="30"/>
      <c r="O662" s="30"/>
      <c r="P662" s="30"/>
    </row>
    <row r="663" spans="13:16" customFormat="1" x14ac:dyDescent="0.2">
      <c r="M663" s="30"/>
      <c r="N663" s="30"/>
      <c r="O663" s="30"/>
      <c r="P663" s="30"/>
    </row>
    <row r="664" spans="13:16" customFormat="1" x14ac:dyDescent="0.2">
      <c r="M664" s="30"/>
      <c r="N664" s="30"/>
      <c r="O664" s="30"/>
      <c r="P664" s="30"/>
    </row>
    <row r="665" spans="13:16" customFormat="1" x14ac:dyDescent="0.2">
      <c r="M665" s="30"/>
      <c r="N665" s="30"/>
      <c r="O665" s="30"/>
      <c r="P665" s="30"/>
    </row>
    <row r="666" spans="13:16" customFormat="1" x14ac:dyDescent="0.2">
      <c r="M666" s="30"/>
      <c r="N666" s="30"/>
      <c r="O666" s="30"/>
      <c r="P666" s="30"/>
    </row>
    <row r="667" spans="13:16" customFormat="1" x14ac:dyDescent="0.2">
      <c r="M667" s="30"/>
      <c r="N667" s="30"/>
      <c r="O667" s="30"/>
      <c r="P667" s="30"/>
    </row>
    <row r="668" spans="13:16" customFormat="1" x14ac:dyDescent="0.2">
      <c r="M668" s="30"/>
      <c r="N668" s="30"/>
      <c r="O668" s="30"/>
      <c r="P668" s="30"/>
    </row>
    <row r="669" spans="13:16" customFormat="1" x14ac:dyDescent="0.2">
      <c r="M669" s="30"/>
      <c r="N669" s="30"/>
      <c r="O669" s="30"/>
      <c r="P669" s="30"/>
    </row>
    <row r="670" spans="13:16" customFormat="1" x14ac:dyDescent="0.2">
      <c r="M670" s="30"/>
      <c r="N670" s="30"/>
      <c r="O670" s="30"/>
      <c r="P670" s="30"/>
    </row>
    <row r="671" spans="13:16" customFormat="1" x14ac:dyDescent="0.2">
      <c r="M671" s="30"/>
      <c r="N671" s="30"/>
      <c r="O671" s="30"/>
      <c r="P671" s="30"/>
    </row>
    <row r="672" spans="13:16" customFormat="1" x14ac:dyDescent="0.2">
      <c r="M672" s="30"/>
      <c r="N672" s="30"/>
      <c r="O672" s="30"/>
      <c r="P672" s="30"/>
    </row>
    <row r="673" spans="13:16" customFormat="1" x14ac:dyDescent="0.2">
      <c r="M673" s="30"/>
      <c r="N673" s="30"/>
      <c r="O673" s="30"/>
      <c r="P673" s="30"/>
    </row>
    <row r="674" spans="13:16" customFormat="1" x14ac:dyDescent="0.2">
      <c r="M674" s="30"/>
      <c r="N674" s="30"/>
      <c r="O674" s="30"/>
      <c r="P674" s="30"/>
    </row>
    <row r="675" spans="13:16" customFormat="1" x14ac:dyDescent="0.2">
      <c r="M675" s="30"/>
      <c r="N675" s="30"/>
      <c r="O675" s="30"/>
      <c r="P675" s="30"/>
    </row>
    <row r="676" spans="13:16" customFormat="1" x14ac:dyDescent="0.2">
      <c r="M676" s="30"/>
      <c r="N676" s="30"/>
      <c r="O676" s="30"/>
      <c r="P676" s="30"/>
    </row>
    <row r="677" spans="13:16" customFormat="1" x14ac:dyDescent="0.2">
      <c r="M677" s="30"/>
      <c r="N677" s="30"/>
      <c r="O677" s="30"/>
      <c r="P677" s="30"/>
    </row>
    <row r="678" spans="13:16" customFormat="1" x14ac:dyDescent="0.2">
      <c r="M678" s="30"/>
      <c r="N678" s="30"/>
      <c r="O678" s="30"/>
      <c r="P678" s="30"/>
    </row>
    <row r="679" spans="13:16" customFormat="1" x14ac:dyDescent="0.2">
      <c r="M679" s="30"/>
      <c r="N679" s="30"/>
      <c r="O679" s="30"/>
      <c r="P679" s="30"/>
    </row>
    <row r="680" spans="13:16" customFormat="1" x14ac:dyDescent="0.2">
      <c r="M680" s="30"/>
      <c r="N680" s="30"/>
      <c r="O680" s="30"/>
      <c r="P680" s="30"/>
    </row>
    <row r="681" spans="13:16" customFormat="1" x14ac:dyDescent="0.2">
      <c r="M681" s="30"/>
      <c r="N681" s="30"/>
      <c r="O681" s="30"/>
      <c r="P681" s="30"/>
    </row>
    <row r="682" spans="13:16" customFormat="1" x14ac:dyDescent="0.2">
      <c r="M682" s="30"/>
      <c r="N682" s="30"/>
      <c r="O682" s="30"/>
      <c r="P682" s="30"/>
    </row>
    <row r="683" spans="13:16" customFormat="1" x14ac:dyDescent="0.2">
      <c r="M683" s="30"/>
      <c r="N683" s="30"/>
      <c r="O683" s="30"/>
      <c r="P683" s="30"/>
    </row>
    <row r="684" spans="13:16" customFormat="1" x14ac:dyDescent="0.2">
      <c r="M684" s="30"/>
      <c r="N684" s="30"/>
      <c r="O684" s="30"/>
      <c r="P684" s="30"/>
    </row>
    <row r="685" spans="13:16" customFormat="1" x14ac:dyDescent="0.2">
      <c r="M685" s="30"/>
      <c r="N685" s="30"/>
      <c r="O685" s="30"/>
      <c r="P685" s="30"/>
    </row>
    <row r="686" spans="13:16" customFormat="1" x14ac:dyDescent="0.2">
      <c r="M686" s="30"/>
      <c r="N686" s="30"/>
      <c r="O686" s="30"/>
      <c r="P686" s="30"/>
    </row>
    <row r="687" spans="13:16" customFormat="1" x14ac:dyDescent="0.2">
      <c r="M687" s="30"/>
      <c r="N687" s="30"/>
      <c r="O687" s="30"/>
      <c r="P687" s="30"/>
    </row>
    <row r="688" spans="13:16" customFormat="1" x14ac:dyDescent="0.2">
      <c r="M688" s="30"/>
      <c r="N688" s="30"/>
      <c r="O688" s="30"/>
      <c r="P688" s="30"/>
    </row>
    <row r="689" spans="13:16" customFormat="1" x14ac:dyDescent="0.2">
      <c r="M689" s="30"/>
      <c r="N689" s="30"/>
      <c r="O689" s="30"/>
      <c r="P689" s="30"/>
    </row>
    <row r="690" spans="13:16" customFormat="1" x14ac:dyDescent="0.2">
      <c r="M690" s="30"/>
      <c r="N690" s="30"/>
      <c r="O690" s="30"/>
      <c r="P690" s="30"/>
    </row>
    <row r="691" spans="13:16" customFormat="1" x14ac:dyDescent="0.2">
      <c r="M691" s="30"/>
      <c r="N691" s="30"/>
      <c r="O691" s="30"/>
      <c r="P691" s="30"/>
    </row>
    <row r="692" spans="13:16" customFormat="1" x14ac:dyDescent="0.2">
      <c r="M692" s="30"/>
      <c r="N692" s="30"/>
      <c r="O692" s="30"/>
      <c r="P692" s="30"/>
    </row>
    <row r="693" spans="13:16" customFormat="1" x14ac:dyDescent="0.2">
      <c r="M693" s="30"/>
      <c r="N693" s="30"/>
      <c r="O693" s="30"/>
      <c r="P693" s="30"/>
    </row>
    <row r="694" spans="13:16" customFormat="1" x14ac:dyDescent="0.2">
      <c r="M694" s="30"/>
      <c r="N694" s="30"/>
      <c r="O694" s="30"/>
      <c r="P694" s="30"/>
    </row>
    <row r="695" spans="13:16" customFormat="1" x14ac:dyDescent="0.2">
      <c r="M695" s="30"/>
      <c r="N695" s="30"/>
      <c r="O695" s="30"/>
      <c r="P695" s="30"/>
    </row>
    <row r="696" spans="13:16" customFormat="1" x14ac:dyDescent="0.2">
      <c r="M696" s="30"/>
      <c r="N696" s="30"/>
      <c r="O696" s="30"/>
      <c r="P696" s="30"/>
    </row>
    <row r="697" spans="13:16" customFormat="1" x14ac:dyDescent="0.2">
      <c r="M697" s="30"/>
      <c r="N697" s="30"/>
      <c r="O697" s="30"/>
      <c r="P697" s="30"/>
    </row>
    <row r="698" spans="13:16" customFormat="1" x14ac:dyDescent="0.2">
      <c r="M698" s="30"/>
      <c r="N698" s="30"/>
      <c r="O698" s="30"/>
      <c r="P698" s="30"/>
    </row>
    <row r="699" spans="13:16" customFormat="1" x14ac:dyDescent="0.2">
      <c r="M699" s="30"/>
      <c r="N699" s="30"/>
      <c r="O699" s="30"/>
      <c r="P699" s="30"/>
    </row>
    <row r="700" spans="13:16" customFormat="1" x14ac:dyDescent="0.2">
      <c r="M700" s="30"/>
      <c r="N700" s="30"/>
      <c r="O700" s="30"/>
      <c r="P700" s="30"/>
    </row>
    <row r="701" spans="13:16" customFormat="1" x14ac:dyDescent="0.2">
      <c r="M701" s="30"/>
      <c r="N701" s="30"/>
      <c r="O701" s="30"/>
      <c r="P701" s="30"/>
    </row>
    <row r="702" spans="13:16" customFormat="1" x14ac:dyDescent="0.2">
      <c r="M702" s="30"/>
      <c r="N702" s="30"/>
      <c r="O702" s="30"/>
      <c r="P702" s="30"/>
    </row>
    <row r="703" spans="13:16" customFormat="1" x14ac:dyDescent="0.2">
      <c r="M703" s="30"/>
      <c r="N703" s="30"/>
      <c r="O703" s="30"/>
      <c r="P703" s="30"/>
    </row>
    <row r="704" spans="13:16" customFormat="1" x14ac:dyDescent="0.2">
      <c r="M704" s="30"/>
      <c r="N704" s="30"/>
      <c r="O704" s="30"/>
      <c r="P704" s="30"/>
    </row>
    <row r="705" spans="13:16" customFormat="1" x14ac:dyDescent="0.2">
      <c r="M705" s="30"/>
      <c r="N705" s="30"/>
      <c r="O705" s="30"/>
      <c r="P705" s="30"/>
    </row>
    <row r="706" spans="13:16" customFormat="1" x14ac:dyDescent="0.2">
      <c r="M706" s="30"/>
      <c r="N706" s="30"/>
      <c r="O706" s="30"/>
      <c r="P706" s="30"/>
    </row>
    <row r="707" spans="13:16" customFormat="1" x14ac:dyDescent="0.2">
      <c r="M707" s="30"/>
      <c r="N707" s="30"/>
      <c r="O707" s="30"/>
      <c r="P707" s="30"/>
    </row>
    <row r="708" spans="13:16" customFormat="1" x14ac:dyDescent="0.2">
      <c r="M708" s="30"/>
      <c r="N708" s="30"/>
      <c r="O708" s="30"/>
      <c r="P708" s="30"/>
    </row>
    <row r="709" spans="13:16" customFormat="1" x14ac:dyDescent="0.2">
      <c r="M709" s="30"/>
      <c r="N709" s="30"/>
      <c r="O709" s="30"/>
      <c r="P709" s="30"/>
    </row>
    <row r="710" spans="13:16" customFormat="1" x14ac:dyDescent="0.2">
      <c r="M710" s="30"/>
      <c r="N710" s="30"/>
      <c r="O710" s="30"/>
      <c r="P710" s="30"/>
    </row>
    <row r="711" spans="13:16" customFormat="1" x14ac:dyDescent="0.2">
      <c r="M711" s="30"/>
      <c r="N711" s="30"/>
      <c r="O711" s="30"/>
      <c r="P711" s="30"/>
    </row>
    <row r="712" spans="13:16" customFormat="1" x14ac:dyDescent="0.2">
      <c r="M712" s="30"/>
      <c r="N712" s="30"/>
      <c r="O712" s="30"/>
      <c r="P712" s="30"/>
    </row>
    <row r="713" spans="13:16" customFormat="1" x14ac:dyDescent="0.2">
      <c r="M713" s="30"/>
      <c r="N713" s="30"/>
      <c r="O713" s="30"/>
      <c r="P713" s="30"/>
    </row>
    <row r="714" spans="13:16" customFormat="1" x14ac:dyDescent="0.2">
      <c r="M714" s="30"/>
      <c r="N714" s="30"/>
      <c r="O714" s="30"/>
      <c r="P714" s="30"/>
    </row>
    <row r="715" spans="13:16" customFormat="1" x14ac:dyDescent="0.2">
      <c r="M715" s="30"/>
      <c r="N715" s="30"/>
      <c r="O715" s="30"/>
      <c r="P715" s="30"/>
    </row>
    <row r="716" spans="13:16" customFormat="1" x14ac:dyDescent="0.2">
      <c r="M716" s="30"/>
      <c r="N716" s="30"/>
      <c r="O716" s="30"/>
      <c r="P716" s="30"/>
    </row>
    <row r="717" spans="13:16" customFormat="1" x14ac:dyDescent="0.2">
      <c r="M717" s="30"/>
      <c r="N717" s="30"/>
      <c r="O717" s="30"/>
      <c r="P717" s="30"/>
    </row>
    <row r="718" spans="13:16" customFormat="1" x14ac:dyDescent="0.2">
      <c r="M718" s="30"/>
      <c r="N718" s="30"/>
      <c r="O718" s="30"/>
      <c r="P718" s="30"/>
    </row>
    <row r="719" spans="13:16" customFormat="1" x14ac:dyDescent="0.2">
      <c r="M719" s="30"/>
      <c r="N719" s="30"/>
      <c r="O719" s="30"/>
      <c r="P719" s="30"/>
    </row>
    <row r="720" spans="13:16" customFormat="1" x14ac:dyDescent="0.2">
      <c r="M720" s="30"/>
      <c r="N720" s="30"/>
      <c r="O720" s="30"/>
      <c r="P720" s="30"/>
    </row>
    <row r="721" spans="13:16" customFormat="1" x14ac:dyDescent="0.2">
      <c r="M721" s="30"/>
      <c r="N721" s="30"/>
      <c r="O721" s="30"/>
      <c r="P721" s="30"/>
    </row>
    <row r="722" spans="13:16" customFormat="1" x14ac:dyDescent="0.2">
      <c r="M722" s="30"/>
      <c r="N722" s="30"/>
      <c r="O722" s="30"/>
      <c r="P722" s="30"/>
    </row>
    <row r="723" spans="13:16" customFormat="1" x14ac:dyDescent="0.2">
      <c r="M723" s="30"/>
      <c r="N723" s="30"/>
      <c r="O723" s="30"/>
      <c r="P723" s="30"/>
    </row>
    <row r="724" spans="13:16" customFormat="1" x14ac:dyDescent="0.2">
      <c r="M724" s="30"/>
      <c r="N724" s="30"/>
      <c r="O724" s="30"/>
      <c r="P724" s="30"/>
    </row>
    <row r="725" spans="13:16" customFormat="1" x14ac:dyDescent="0.2">
      <c r="M725" s="30"/>
      <c r="N725" s="30"/>
      <c r="O725" s="30"/>
      <c r="P725" s="30"/>
    </row>
    <row r="726" spans="13:16" customFormat="1" x14ac:dyDescent="0.2">
      <c r="M726" s="30"/>
      <c r="N726" s="30"/>
      <c r="O726" s="30"/>
      <c r="P726" s="30"/>
    </row>
    <row r="727" spans="13:16" customFormat="1" x14ac:dyDescent="0.2">
      <c r="M727" s="30"/>
      <c r="N727" s="30"/>
      <c r="O727" s="30"/>
      <c r="P727" s="30"/>
    </row>
    <row r="728" spans="13:16" customFormat="1" x14ac:dyDescent="0.2">
      <c r="M728" s="30"/>
      <c r="N728" s="30"/>
      <c r="O728" s="30"/>
      <c r="P728" s="30"/>
    </row>
    <row r="729" spans="13:16" customFormat="1" x14ac:dyDescent="0.2">
      <c r="M729" s="30"/>
      <c r="N729" s="30"/>
      <c r="O729" s="30"/>
      <c r="P729" s="30"/>
    </row>
    <row r="730" spans="13:16" customFormat="1" x14ac:dyDescent="0.2">
      <c r="M730" s="30"/>
      <c r="N730" s="30"/>
      <c r="O730" s="30"/>
      <c r="P730" s="30"/>
    </row>
    <row r="731" spans="13:16" customFormat="1" x14ac:dyDescent="0.2">
      <c r="M731" s="30"/>
      <c r="N731" s="30"/>
      <c r="O731" s="30"/>
      <c r="P731" s="30"/>
    </row>
    <row r="732" spans="13:16" customFormat="1" x14ac:dyDescent="0.2">
      <c r="M732" s="30"/>
      <c r="N732" s="30"/>
      <c r="O732" s="30"/>
      <c r="P732" s="30"/>
    </row>
    <row r="733" spans="13:16" customFormat="1" x14ac:dyDescent="0.2">
      <c r="M733" s="30"/>
      <c r="N733" s="30"/>
      <c r="O733" s="30"/>
      <c r="P733" s="30"/>
    </row>
    <row r="734" spans="13:16" customFormat="1" x14ac:dyDescent="0.2">
      <c r="M734" s="30"/>
      <c r="N734" s="30"/>
      <c r="O734" s="30"/>
      <c r="P734" s="30"/>
    </row>
    <row r="735" spans="13:16" customFormat="1" x14ac:dyDescent="0.2">
      <c r="M735" s="30"/>
      <c r="N735" s="30"/>
      <c r="O735" s="30"/>
      <c r="P735" s="30"/>
    </row>
    <row r="736" spans="13:16" customFormat="1" x14ac:dyDescent="0.2">
      <c r="M736" s="30"/>
      <c r="N736" s="30"/>
      <c r="O736" s="30"/>
      <c r="P736" s="30"/>
    </row>
    <row r="737" spans="13:16" customFormat="1" x14ac:dyDescent="0.2">
      <c r="M737" s="30"/>
      <c r="N737" s="30"/>
      <c r="O737" s="30"/>
      <c r="P737" s="30"/>
    </row>
    <row r="738" spans="13:16" customFormat="1" x14ac:dyDescent="0.2">
      <c r="M738" s="30"/>
      <c r="N738" s="30"/>
      <c r="O738" s="30"/>
      <c r="P738" s="30"/>
    </row>
    <row r="739" spans="13:16" customFormat="1" x14ac:dyDescent="0.2">
      <c r="M739" s="30"/>
      <c r="N739" s="30"/>
      <c r="O739" s="30"/>
      <c r="P739" s="30"/>
    </row>
    <row r="740" spans="13:16" customFormat="1" x14ac:dyDescent="0.2">
      <c r="M740" s="30"/>
      <c r="N740" s="30"/>
      <c r="O740" s="30"/>
      <c r="P740" s="30"/>
    </row>
    <row r="741" spans="13:16" customFormat="1" x14ac:dyDescent="0.2">
      <c r="M741" s="30"/>
      <c r="N741" s="30"/>
      <c r="O741" s="30"/>
      <c r="P741" s="30"/>
    </row>
    <row r="742" spans="13:16" customFormat="1" x14ac:dyDescent="0.2">
      <c r="M742" s="30"/>
      <c r="N742" s="30"/>
      <c r="O742" s="30"/>
      <c r="P742" s="30"/>
    </row>
    <row r="743" spans="13:16" customFormat="1" x14ac:dyDescent="0.2">
      <c r="M743" s="30"/>
      <c r="N743" s="30"/>
      <c r="O743" s="30"/>
      <c r="P743" s="30"/>
    </row>
    <row r="744" spans="13:16" customFormat="1" x14ac:dyDescent="0.2">
      <c r="M744" s="30"/>
      <c r="N744" s="30"/>
      <c r="O744" s="30"/>
      <c r="P744" s="30"/>
    </row>
    <row r="745" spans="13:16" customFormat="1" x14ac:dyDescent="0.2">
      <c r="M745" s="30"/>
      <c r="N745" s="30"/>
      <c r="O745" s="30"/>
      <c r="P745" s="30"/>
    </row>
    <row r="746" spans="13:16" customFormat="1" x14ac:dyDescent="0.2">
      <c r="M746" s="30"/>
      <c r="N746" s="30"/>
      <c r="O746" s="30"/>
      <c r="P746" s="30"/>
    </row>
    <row r="747" spans="13:16" customFormat="1" x14ac:dyDescent="0.2">
      <c r="M747" s="30"/>
      <c r="N747" s="30"/>
      <c r="O747" s="30"/>
      <c r="P747" s="30"/>
    </row>
    <row r="748" spans="13:16" customFormat="1" x14ac:dyDescent="0.2">
      <c r="M748" s="30"/>
      <c r="N748" s="30"/>
      <c r="O748" s="30"/>
      <c r="P748" s="30"/>
    </row>
    <row r="749" spans="13:16" customFormat="1" x14ac:dyDescent="0.2">
      <c r="M749" s="30"/>
      <c r="N749" s="30"/>
      <c r="O749" s="30"/>
      <c r="P749" s="30"/>
    </row>
    <row r="750" spans="13:16" customFormat="1" x14ac:dyDescent="0.2">
      <c r="M750" s="30"/>
      <c r="N750" s="30"/>
      <c r="O750" s="30"/>
      <c r="P750" s="30"/>
    </row>
    <row r="751" spans="13:16" customFormat="1" x14ac:dyDescent="0.2">
      <c r="M751" s="30"/>
      <c r="N751" s="30"/>
      <c r="O751" s="30"/>
      <c r="P751" s="30"/>
    </row>
    <row r="752" spans="13:16" customFormat="1" x14ac:dyDescent="0.2">
      <c r="M752" s="30"/>
      <c r="N752" s="30"/>
      <c r="O752" s="30"/>
      <c r="P752" s="30"/>
    </row>
    <row r="753" spans="13:16" customFormat="1" x14ac:dyDescent="0.2">
      <c r="M753" s="30"/>
      <c r="N753" s="30"/>
      <c r="O753" s="30"/>
      <c r="P753" s="30"/>
    </row>
    <row r="754" spans="13:16" customFormat="1" x14ac:dyDescent="0.2">
      <c r="M754" s="30"/>
      <c r="N754" s="30"/>
      <c r="O754" s="30"/>
      <c r="P754" s="30"/>
    </row>
    <row r="755" spans="13:16" customFormat="1" x14ac:dyDescent="0.2">
      <c r="M755" s="30"/>
      <c r="N755" s="30"/>
      <c r="O755" s="30"/>
      <c r="P755" s="30"/>
    </row>
    <row r="756" spans="13:16" customFormat="1" x14ac:dyDescent="0.2">
      <c r="M756" s="30"/>
      <c r="N756" s="30"/>
      <c r="O756" s="30"/>
      <c r="P756" s="30"/>
    </row>
    <row r="757" spans="13:16" customFormat="1" x14ac:dyDescent="0.2">
      <c r="M757" s="30"/>
      <c r="N757" s="30"/>
      <c r="O757" s="30"/>
      <c r="P757" s="30"/>
    </row>
    <row r="758" spans="13:16" customFormat="1" x14ac:dyDescent="0.2">
      <c r="M758" s="30"/>
      <c r="N758" s="30"/>
      <c r="O758" s="30"/>
      <c r="P758" s="30"/>
    </row>
    <row r="759" spans="13:16" customFormat="1" x14ac:dyDescent="0.2">
      <c r="M759" s="30"/>
      <c r="N759" s="30"/>
      <c r="O759" s="30"/>
      <c r="P759" s="30"/>
    </row>
    <row r="760" spans="13:16" customFormat="1" x14ac:dyDescent="0.2">
      <c r="M760" s="30"/>
      <c r="N760" s="30"/>
      <c r="O760" s="30"/>
      <c r="P760" s="30"/>
    </row>
    <row r="761" spans="13:16" customFormat="1" x14ac:dyDescent="0.2">
      <c r="M761" s="30"/>
      <c r="N761" s="30"/>
      <c r="O761" s="30"/>
      <c r="P761" s="30"/>
    </row>
    <row r="762" spans="13:16" customFormat="1" x14ac:dyDescent="0.2">
      <c r="M762" s="30"/>
      <c r="N762" s="30"/>
      <c r="O762" s="30"/>
      <c r="P762" s="30"/>
    </row>
    <row r="763" spans="13:16" customFormat="1" x14ac:dyDescent="0.2">
      <c r="M763" s="30"/>
      <c r="N763" s="30"/>
      <c r="O763" s="30"/>
      <c r="P763" s="30"/>
    </row>
    <row r="764" spans="13:16" customFormat="1" x14ac:dyDescent="0.2">
      <c r="M764" s="30"/>
      <c r="N764" s="30"/>
      <c r="O764" s="30"/>
      <c r="P764" s="30"/>
    </row>
    <row r="765" spans="13:16" customFormat="1" x14ac:dyDescent="0.2">
      <c r="M765" s="30"/>
      <c r="N765" s="30"/>
      <c r="O765" s="30"/>
      <c r="P765" s="30"/>
    </row>
    <row r="766" spans="13:16" customFormat="1" x14ac:dyDescent="0.2">
      <c r="M766" s="30"/>
      <c r="N766" s="30"/>
      <c r="O766" s="30"/>
      <c r="P766" s="30"/>
    </row>
    <row r="767" spans="13:16" customFormat="1" x14ac:dyDescent="0.2">
      <c r="M767" s="30"/>
      <c r="N767" s="30"/>
      <c r="O767" s="30"/>
      <c r="P767" s="30"/>
    </row>
    <row r="768" spans="13:16" customFormat="1" x14ac:dyDescent="0.2">
      <c r="M768" s="30"/>
      <c r="N768" s="30"/>
      <c r="O768" s="30"/>
      <c r="P768" s="30"/>
    </row>
    <row r="769" spans="13:16" customFormat="1" x14ac:dyDescent="0.2">
      <c r="M769" s="30"/>
      <c r="N769" s="30"/>
      <c r="O769" s="30"/>
      <c r="P769" s="30"/>
    </row>
    <row r="770" spans="13:16" customFormat="1" x14ac:dyDescent="0.2">
      <c r="M770" s="30"/>
      <c r="N770" s="30"/>
      <c r="O770" s="30"/>
      <c r="P770" s="30"/>
    </row>
    <row r="771" spans="13:16" customFormat="1" x14ac:dyDescent="0.2">
      <c r="M771" s="30"/>
      <c r="N771" s="30"/>
      <c r="O771" s="30"/>
      <c r="P771" s="30"/>
    </row>
    <row r="772" spans="13:16" customFormat="1" x14ac:dyDescent="0.2">
      <c r="M772" s="30"/>
      <c r="N772" s="30"/>
      <c r="O772" s="30"/>
      <c r="P772" s="30"/>
    </row>
    <row r="773" spans="13:16" customFormat="1" x14ac:dyDescent="0.2">
      <c r="M773" s="30"/>
      <c r="N773" s="30"/>
      <c r="O773" s="30"/>
      <c r="P773" s="30"/>
    </row>
    <row r="774" spans="13:16" customFormat="1" x14ac:dyDescent="0.2">
      <c r="M774" s="30"/>
      <c r="N774" s="30"/>
      <c r="O774" s="30"/>
      <c r="P774" s="30"/>
    </row>
    <row r="775" spans="13:16" customFormat="1" x14ac:dyDescent="0.2">
      <c r="M775" s="30"/>
      <c r="N775" s="30"/>
      <c r="O775" s="30"/>
      <c r="P775" s="30"/>
    </row>
    <row r="776" spans="13:16" customFormat="1" x14ac:dyDescent="0.2">
      <c r="M776" s="30"/>
      <c r="N776" s="30"/>
      <c r="O776" s="30"/>
      <c r="P776" s="30"/>
    </row>
    <row r="777" spans="13:16" customFormat="1" x14ac:dyDescent="0.2">
      <c r="M777" s="30"/>
      <c r="N777" s="30"/>
      <c r="O777" s="30"/>
      <c r="P777" s="30"/>
    </row>
    <row r="778" spans="13:16" customFormat="1" x14ac:dyDescent="0.2">
      <c r="M778" s="30"/>
      <c r="N778" s="30"/>
      <c r="O778" s="30"/>
      <c r="P778" s="30"/>
    </row>
    <row r="779" spans="13:16" customFormat="1" x14ac:dyDescent="0.2">
      <c r="M779" s="30"/>
      <c r="N779" s="30"/>
      <c r="O779" s="30"/>
      <c r="P779" s="30"/>
    </row>
    <row r="780" spans="13:16" customFormat="1" x14ac:dyDescent="0.2">
      <c r="M780" s="30"/>
      <c r="N780" s="30"/>
      <c r="O780" s="30"/>
      <c r="P780" s="30"/>
    </row>
    <row r="781" spans="13:16" customFormat="1" x14ac:dyDescent="0.2">
      <c r="M781" s="30"/>
      <c r="N781" s="30"/>
      <c r="O781" s="30"/>
      <c r="P781" s="30"/>
    </row>
    <row r="782" spans="13:16" customFormat="1" x14ac:dyDescent="0.2">
      <c r="M782" s="30"/>
      <c r="N782" s="30"/>
      <c r="O782" s="30"/>
      <c r="P782" s="30"/>
    </row>
    <row r="783" spans="13:16" customFormat="1" x14ac:dyDescent="0.2">
      <c r="M783" s="30"/>
      <c r="N783" s="30"/>
      <c r="O783" s="30"/>
      <c r="P783" s="30"/>
    </row>
    <row r="784" spans="13:16" customFormat="1" x14ac:dyDescent="0.2">
      <c r="M784" s="30"/>
      <c r="N784" s="30"/>
      <c r="O784" s="30"/>
      <c r="P784" s="30"/>
    </row>
    <row r="785" spans="13:16" customFormat="1" x14ac:dyDescent="0.2">
      <c r="M785" s="30"/>
      <c r="N785" s="30"/>
      <c r="O785" s="30"/>
      <c r="P785" s="30"/>
    </row>
    <row r="786" spans="13:16" customFormat="1" x14ac:dyDescent="0.2">
      <c r="M786" s="30"/>
      <c r="N786" s="30"/>
      <c r="O786" s="30"/>
      <c r="P786" s="30"/>
    </row>
    <row r="787" spans="13:16" customFormat="1" x14ac:dyDescent="0.2">
      <c r="M787" s="30"/>
      <c r="N787" s="30"/>
      <c r="O787" s="30"/>
      <c r="P787" s="30"/>
    </row>
    <row r="788" spans="13:16" customFormat="1" x14ac:dyDescent="0.2">
      <c r="M788" s="30"/>
      <c r="N788" s="30"/>
      <c r="O788" s="30"/>
      <c r="P788" s="30"/>
    </row>
    <row r="789" spans="13:16" customFormat="1" x14ac:dyDescent="0.2">
      <c r="M789" s="30"/>
      <c r="N789" s="30"/>
      <c r="O789" s="30"/>
      <c r="P789" s="30"/>
    </row>
    <row r="790" spans="13:16" customFormat="1" x14ac:dyDescent="0.2">
      <c r="M790" s="30"/>
      <c r="N790" s="30"/>
      <c r="O790" s="30"/>
      <c r="P790" s="30"/>
    </row>
    <row r="791" spans="13:16" customFormat="1" x14ac:dyDescent="0.2">
      <c r="M791" s="30"/>
      <c r="N791" s="30"/>
      <c r="O791" s="30"/>
      <c r="P791" s="30"/>
    </row>
    <row r="792" spans="13:16" customFormat="1" x14ac:dyDescent="0.2">
      <c r="M792" s="30"/>
      <c r="N792" s="30"/>
      <c r="O792" s="30"/>
      <c r="P792" s="30"/>
    </row>
    <row r="793" spans="13:16" customFormat="1" x14ac:dyDescent="0.2">
      <c r="M793" s="30"/>
      <c r="N793" s="30"/>
      <c r="O793" s="30"/>
      <c r="P793" s="30"/>
    </row>
    <row r="794" spans="13:16" customFormat="1" x14ac:dyDescent="0.2">
      <c r="M794" s="30"/>
      <c r="N794" s="30"/>
      <c r="O794" s="30"/>
      <c r="P794" s="30"/>
    </row>
    <row r="795" spans="13:16" customFormat="1" x14ac:dyDescent="0.2">
      <c r="M795" s="30"/>
      <c r="N795" s="30"/>
      <c r="O795" s="30"/>
      <c r="P795" s="30"/>
    </row>
    <row r="796" spans="13:16" customFormat="1" x14ac:dyDescent="0.2">
      <c r="M796" s="30"/>
      <c r="N796" s="30"/>
      <c r="O796" s="30"/>
      <c r="P796" s="30"/>
    </row>
    <row r="797" spans="13:16" customFormat="1" x14ac:dyDescent="0.2">
      <c r="M797" s="30"/>
      <c r="N797" s="30"/>
      <c r="O797" s="30"/>
      <c r="P797" s="30"/>
    </row>
    <row r="798" spans="13:16" customFormat="1" x14ac:dyDescent="0.2">
      <c r="M798" s="30"/>
      <c r="N798" s="30"/>
      <c r="O798" s="30"/>
      <c r="P798" s="30"/>
    </row>
    <row r="799" spans="13:16" customFormat="1" x14ac:dyDescent="0.2">
      <c r="M799" s="30"/>
      <c r="N799" s="30"/>
      <c r="O799" s="30"/>
      <c r="P799" s="30"/>
    </row>
    <row r="800" spans="13:16" customFormat="1" x14ac:dyDescent="0.2">
      <c r="M800" s="30"/>
      <c r="N800" s="30"/>
      <c r="O800" s="30"/>
      <c r="P800" s="30"/>
    </row>
    <row r="801" spans="13:16" customFormat="1" x14ac:dyDescent="0.2">
      <c r="M801" s="30"/>
      <c r="N801" s="30"/>
      <c r="O801" s="30"/>
      <c r="P801" s="30"/>
    </row>
    <row r="802" spans="13:16" customFormat="1" x14ac:dyDescent="0.2">
      <c r="M802" s="30"/>
      <c r="N802" s="30"/>
      <c r="O802" s="30"/>
      <c r="P802" s="30"/>
    </row>
    <row r="803" spans="13:16" customFormat="1" x14ac:dyDescent="0.2">
      <c r="M803" s="30"/>
      <c r="N803" s="30"/>
      <c r="O803" s="30"/>
      <c r="P803" s="30"/>
    </row>
    <row r="804" spans="13:16" customFormat="1" x14ac:dyDescent="0.2">
      <c r="M804" s="30"/>
      <c r="N804" s="30"/>
      <c r="O804" s="30"/>
      <c r="P804" s="30"/>
    </row>
    <row r="805" spans="13:16" customFormat="1" x14ac:dyDescent="0.2">
      <c r="M805" s="30"/>
      <c r="N805" s="30"/>
      <c r="O805" s="30"/>
      <c r="P805" s="30"/>
    </row>
    <row r="806" spans="13:16" customFormat="1" x14ac:dyDescent="0.2">
      <c r="M806" s="30"/>
      <c r="N806" s="30"/>
      <c r="O806" s="30"/>
      <c r="P806" s="30"/>
    </row>
    <row r="807" spans="13:16" customFormat="1" x14ac:dyDescent="0.2">
      <c r="M807" s="30"/>
      <c r="N807" s="30"/>
      <c r="O807" s="30"/>
      <c r="P807" s="30"/>
    </row>
    <row r="808" spans="13:16" customFormat="1" x14ac:dyDescent="0.2">
      <c r="M808" s="30"/>
      <c r="N808" s="30"/>
      <c r="O808" s="30"/>
      <c r="P808" s="30"/>
    </row>
    <row r="809" spans="13:16" customFormat="1" x14ac:dyDescent="0.2">
      <c r="M809" s="30"/>
      <c r="N809" s="30"/>
      <c r="O809" s="30"/>
      <c r="P809" s="30"/>
    </row>
    <row r="810" spans="13:16" customFormat="1" x14ac:dyDescent="0.2">
      <c r="M810" s="30"/>
      <c r="N810" s="30"/>
      <c r="O810" s="30"/>
      <c r="P810" s="30"/>
    </row>
    <row r="811" spans="13:16" customFormat="1" x14ac:dyDescent="0.2">
      <c r="M811" s="30"/>
      <c r="N811" s="30"/>
      <c r="O811" s="30"/>
      <c r="P811" s="30"/>
    </row>
    <row r="812" spans="13:16" customFormat="1" x14ac:dyDescent="0.2">
      <c r="M812" s="30"/>
      <c r="N812" s="30"/>
      <c r="O812" s="30"/>
      <c r="P812" s="30"/>
    </row>
    <row r="813" spans="13:16" customFormat="1" x14ac:dyDescent="0.2">
      <c r="M813" s="30"/>
      <c r="N813" s="30"/>
      <c r="O813" s="30"/>
      <c r="P813" s="30"/>
    </row>
    <row r="814" spans="13:16" customFormat="1" x14ac:dyDescent="0.2">
      <c r="M814" s="30"/>
      <c r="N814" s="30"/>
      <c r="O814" s="30"/>
      <c r="P814" s="30"/>
    </row>
    <row r="815" spans="13:16" customFormat="1" x14ac:dyDescent="0.2">
      <c r="M815" s="30"/>
      <c r="N815" s="30"/>
      <c r="O815" s="30"/>
      <c r="P815" s="30"/>
    </row>
    <row r="816" spans="13:16" customFormat="1" x14ac:dyDescent="0.2">
      <c r="M816" s="30"/>
      <c r="N816" s="30"/>
      <c r="O816" s="30"/>
      <c r="P816" s="30"/>
    </row>
    <row r="817" spans="13:16" customFormat="1" x14ac:dyDescent="0.2">
      <c r="M817" s="30"/>
      <c r="N817" s="30"/>
      <c r="O817" s="30"/>
      <c r="P817" s="30"/>
    </row>
    <row r="818" spans="13:16" customFormat="1" x14ac:dyDescent="0.2">
      <c r="M818" s="30"/>
      <c r="N818" s="30"/>
      <c r="O818" s="30"/>
      <c r="P818" s="30"/>
    </row>
    <row r="819" spans="13:16" customFormat="1" x14ac:dyDescent="0.2">
      <c r="M819" s="30"/>
      <c r="N819" s="30"/>
      <c r="O819" s="30"/>
      <c r="P819" s="30"/>
    </row>
    <row r="820" spans="13:16" customFormat="1" x14ac:dyDescent="0.2">
      <c r="M820" s="30"/>
      <c r="N820" s="30"/>
      <c r="O820" s="30"/>
      <c r="P820" s="30"/>
    </row>
    <row r="821" spans="13:16" customFormat="1" x14ac:dyDescent="0.2">
      <c r="M821" s="30"/>
      <c r="N821" s="30"/>
      <c r="O821" s="30"/>
      <c r="P821" s="30"/>
    </row>
    <row r="822" spans="13:16" customFormat="1" x14ac:dyDescent="0.2">
      <c r="M822" s="30"/>
      <c r="N822" s="30"/>
      <c r="O822" s="30"/>
      <c r="P822" s="30"/>
    </row>
    <row r="823" spans="13:16" customFormat="1" x14ac:dyDescent="0.2">
      <c r="M823" s="30"/>
      <c r="N823" s="30"/>
      <c r="O823" s="30"/>
      <c r="P823" s="30"/>
    </row>
    <row r="824" spans="13:16" customFormat="1" x14ac:dyDescent="0.2">
      <c r="M824" s="30"/>
      <c r="N824" s="30"/>
      <c r="O824" s="30"/>
      <c r="P824" s="30"/>
    </row>
    <row r="825" spans="13:16" customFormat="1" x14ac:dyDescent="0.2">
      <c r="M825" s="30"/>
      <c r="N825" s="30"/>
      <c r="O825" s="30"/>
      <c r="P825" s="30"/>
    </row>
    <row r="826" spans="13:16" customFormat="1" x14ac:dyDescent="0.2">
      <c r="M826" s="30"/>
      <c r="N826" s="30"/>
      <c r="O826" s="30"/>
      <c r="P826" s="30"/>
    </row>
    <row r="827" spans="13:16" customFormat="1" x14ac:dyDescent="0.2">
      <c r="M827" s="30"/>
      <c r="N827" s="30"/>
      <c r="O827" s="30"/>
      <c r="P827" s="30"/>
    </row>
    <row r="828" spans="13:16" customFormat="1" x14ac:dyDescent="0.2">
      <c r="M828" s="30"/>
      <c r="N828" s="30"/>
      <c r="O828" s="30"/>
      <c r="P828" s="30"/>
    </row>
    <row r="829" spans="13:16" customFormat="1" x14ac:dyDescent="0.2">
      <c r="M829" s="30"/>
      <c r="N829" s="30"/>
      <c r="O829" s="30"/>
      <c r="P829" s="30"/>
    </row>
    <row r="830" spans="13:16" customFormat="1" x14ac:dyDescent="0.2">
      <c r="M830" s="30"/>
      <c r="N830" s="30"/>
      <c r="O830" s="30"/>
      <c r="P830" s="30"/>
    </row>
    <row r="831" spans="13:16" customFormat="1" x14ac:dyDescent="0.2">
      <c r="M831" s="30"/>
      <c r="N831" s="30"/>
      <c r="O831" s="30"/>
      <c r="P831" s="30"/>
    </row>
    <row r="832" spans="13:16" customFormat="1" x14ac:dyDescent="0.2">
      <c r="M832" s="30"/>
      <c r="N832" s="30"/>
      <c r="O832" s="30"/>
      <c r="P832" s="30"/>
    </row>
    <row r="833" spans="13:16" customFormat="1" x14ac:dyDescent="0.2">
      <c r="M833" s="30"/>
      <c r="N833" s="30"/>
      <c r="O833" s="30"/>
      <c r="P833" s="30"/>
    </row>
    <row r="834" spans="13:16" customFormat="1" x14ac:dyDescent="0.2">
      <c r="M834" s="30"/>
      <c r="N834" s="30"/>
      <c r="O834" s="30"/>
      <c r="P834" s="30"/>
    </row>
    <row r="835" spans="13:16" customFormat="1" x14ac:dyDescent="0.2">
      <c r="M835" s="30"/>
      <c r="N835" s="30"/>
      <c r="O835" s="30"/>
      <c r="P835" s="30"/>
    </row>
    <row r="836" spans="13:16" customFormat="1" x14ac:dyDescent="0.2">
      <c r="M836" s="30"/>
      <c r="N836" s="30"/>
      <c r="O836" s="30"/>
      <c r="P836" s="30"/>
    </row>
    <row r="837" spans="13:16" customFormat="1" x14ac:dyDescent="0.2">
      <c r="M837" s="30"/>
      <c r="N837" s="30"/>
      <c r="O837" s="30"/>
      <c r="P837" s="30"/>
    </row>
    <row r="838" spans="13:16" customFormat="1" x14ac:dyDescent="0.2">
      <c r="M838" s="30"/>
      <c r="N838" s="30"/>
      <c r="O838" s="30"/>
      <c r="P838" s="30"/>
    </row>
    <row r="839" spans="13:16" customFormat="1" x14ac:dyDescent="0.2">
      <c r="M839" s="30"/>
      <c r="N839" s="30"/>
      <c r="O839" s="30"/>
      <c r="P839" s="30"/>
    </row>
    <row r="840" spans="13:16" customFormat="1" x14ac:dyDescent="0.2">
      <c r="M840" s="30"/>
      <c r="N840" s="30"/>
      <c r="O840" s="30"/>
      <c r="P840" s="30"/>
    </row>
    <row r="841" spans="13:16" customFormat="1" x14ac:dyDescent="0.2">
      <c r="M841" s="30"/>
      <c r="N841" s="30"/>
      <c r="O841" s="30"/>
      <c r="P841" s="30"/>
    </row>
    <row r="842" spans="13:16" customFormat="1" x14ac:dyDescent="0.2">
      <c r="M842" s="30"/>
      <c r="N842" s="30"/>
      <c r="O842" s="30"/>
      <c r="P842" s="30"/>
    </row>
    <row r="843" spans="13:16" customFormat="1" x14ac:dyDescent="0.2">
      <c r="M843" s="30"/>
      <c r="N843" s="30"/>
      <c r="O843" s="30"/>
      <c r="P843" s="30"/>
    </row>
    <row r="844" spans="13:16" customFormat="1" x14ac:dyDescent="0.2">
      <c r="M844" s="30"/>
      <c r="N844" s="30"/>
      <c r="O844" s="30"/>
      <c r="P844" s="30"/>
    </row>
    <row r="845" spans="13:16" customFormat="1" x14ac:dyDescent="0.2">
      <c r="M845" s="30"/>
      <c r="N845" s="30"/>
      <c r="O845" s="30"/>
      <c r="P845" s="30"/>
    </row>
    <row r="846" spans="13:16" customFormat="1" x14ac:dyDescent="0.2">
      <c r="M846" s="30"/>
      <c r="N846" s="30"/>
      <c r="O846" s="30"/>
      <c r="P846" s="30"/>
    </row>
    <row r="847" spans="13:16" customFormat="1" x14ac:dyDescent="0.2">
      <c r="M847" s="30"/>
      <c r="N847" s="30"/>
      <c r="O847" s="30"/>
      <c r="P847" s="30"/>
    </row>
    <row r="848" spans="13:16" customFormat="1" x14ac:dyDescent="0.2">
      <c r="M848" s="30"/>
      <c r="N848" s="30"/>
      <c r="O848" s="30"/>
      <c r="P848" s="30"/>
    </row>
    <row r="849" spans="13:16" customFormat="1" x14ac:dyDescent="0.2">
      <c r="M849" s="30"/>
      <c r="N849" s="30"/>
      <c r="O849" s="30"/>
      <c r="P849" s="30"/>
    </row>
    <row r="850" spans="13:16" customFormat="1" x14ac:dyDescent="0.2">
      <c r="M850" s="30"/>
      <c r="N850" s="30"/>
      <c r="O850" s="30"/>
      <c r="P850" s="30"/>
    </row>
    <row r="851" spans="13:16" customFormat="1" x14ac:dyDescent="0.2">
      <c r="M851" s="30"/>
      <c r="N851" s="30"/>
      <c r="O851" s="30"/>
      <c r="P851" s="30"/>
    </row>
    <row r="852" spans="13:16" customFormat="1" x14ac:dyDescent="0.2">
      <c r="M852" s="30"/>
      <c r="N852" s="30"/>
      <c r="O852" s="30"/>
      <c r="P852" s="30"/>
    </row>
    <row r="853" spans="13:16" customFormat="1" x14ac:dyDescent="0.2">
      <c r="M853" s="30"/>
      <c r="N853" s="30"/>
      <c r="O853" s="30"/>
      <c r="P853" s="30"/>
    </row>
    <row r="854" spans="13:16" customFormat="1" x14ac:dyDescent="0.2">
      <c r="M854" s="30"/>
      <c r="N854" s="30"/>
      <c r="O854" s="30"/>
      <c r="P854" s="30"/>
    </row>
    <row r="855" spans="13:16" customFormat="1" x14ac:dyDescent="0.2">
      <c r="M855" s="30"/>
      <c r="N855" s="30"/>
      <c r="O855" s="30"/>
      <c r="P855" s="30"/>
    </row>
    <row r="856" spans="13:16" customFormat="1" x14ac:dyDescent="0.2">
      <c r="M856" s="30"/>
      <c r="N856" s="30"/>
      <c r="O856" s="30"/>
      <c r="P856" s="30"/>
    </row>
    <row r="857" spans="13:16" customFormat="1" x14ac:dyDescent="0.2">
      <c r="M857" s="30"/>
      <c r="N857" s="30"/>
      <c r="O857" s="30"/>
      <c r="P857" s="30"/>
    </row>
    <row r="858" spans="13:16" customFormat="1" x14ac:dyDescent="0.2">
      <c r="M858" s="30"/>
      <c r="N858" s="30"/>
      <c r="O858" s="30"/>
      <c r="P858" s="30"/>
    </row>
    <row r="859" spans="13:16" customFormat="1" x14ac:dyDescent="0.2">
      <c r="M859" s="30"/>
      <c r="N859" s="30"/>
      <c r="O859" s="30"/>
      <c r="P859" s="30"/>
    </row>
    <row r="860" spans="13:16" customFormat="1" x14ac:dyDescent="0.2">
      <c r="M860" s="30"/>
      <c r="N860" s="30"/>
      <c r="O860" s="30"/>
      <c r="P860" s="30"/>
    </row>
    <row r="861" spans="13:16" customFormat="1" x14ac:dyDescent="0.2">
      <c r="M861" s="30"/>
      <c r="N861" s="30"/>
      <c r="O861" s="30"/>
      <c r="P861" s="30"/>
    </row>
    <row r="862" spans="13:16" customFormat="1" x14ac:dyDescent="0.2">
      <c r="M862" s="30"/>
      <c r="N862" s="30"/>
      <c r="O862" s="30"/>
      <c r="P862" s="30"/>
    </row>
    <row r="863" spans="13:16" customFormat="1" x14ac:dyDescent="0.2">
      <c r="M863" s="30"/>
      <c r="N863" s="30"/>
      <c r="O863" s="30"/>
      <c r="P863" s="30"/>
    </row>
    <row r="864" spans="13:16" customFormat="1" x14ac:dyDescent="0.2">
      <c r="M864" s="30"/>
      <c r="N864" s="30"/>
      <c r="O864" s="30"/>
      <c r="P864" s="30"/>
    </row>
    <row r="865" spans="13:16" customFormat="1" x14ac:dyDescent="0.2">
      <c r="M865" s="30"/>
      <c r="N865" s="30"/>
      <c r="O865" s="30"/>
      <c r="P865" s="30"/>
    </row>
    <row r="866" spans="13:16" customFormat="1" x14ac:dyDescent="0.2">
      <c r="M866" s="30"/>
      <c r="N866" s="30"/>
      <c r="O866" s="30"/>
      <c r="P866" s="30"/>
    </row>
    <row r="867" spans="13:16" customFormat="1" x14ac:dyDescent="0.2">
      <c r="M867" s="30"/>
      <c r="N867" s="30"/>
      <c r="O867" s="30"/>
      <c r="P867" s="30"/>
    </row>
    <row r="868" spans="13:16" customFormat="1" x14ac:dyDescent="0.2">
      <c r="M868" s="30"/>
      <c r="N868" s="30"/>
      <c r="O868" s="30"/>
      <c r="P868" s="30"/>
    </row>
    <row r="869" spans="13:16" customFormat="1" x14ac:dyDescent="0.2">
      <c r="M869" s="30"/>
      <c r="N869" s="30"/>
      <c r="O869" s="30"/>
      <c r="P869" s="30"/>
    </row>
    <row r="870" spans="13:16" customFormat="1" x14ac:dyDescent="0.2">
      <c r="M870" s="30"/>
      <c r="N870" s="30"/>
      <c r="O870" s="30"/>
      <c r="P870" s="30"/>
    </row>
    <row r="871" spans="13:16" customFormat="1" x14ac:dyDescent="0.2">
      <c r="M871" s="30"/>
      <c r="N871" s="30"/>
      <c r="O871" s="30"/>
      <c r="P871" s="30"/>
    </row>
    <row r="872" spans="13:16" customFormat="1" x14ac:dyDescent="0.2">
      <c r="M872" s="30"/>
      <c r="N872" s="30"/>
      <c r="O872" s="30"/>
      <c r="P872" s="30"/>
    </row>
    <row r="873" spans="13:16" customFormat="1" x14ac:dyDescent="0.2">
      <c r="M873" s="30"/>
      <c r="N873" s="30"/>
      <c r="O873" s="30"/>
      <c r="P873" s="30"/>
    </row>
    <row r="874" spans="13:16" customFormat="1" x14ac:dyDescent="0.2">
      <c r="M874" s="30"/>
      <c r="N874" s="30"/>
      <c r="O874" s="30"/>
      <c r="P874" s="30"/>
    </row>
    <row r="875" spans="13:16" customFormat="1" x14ac:dyDescent="0.2">
      <c r="M875" s="30"/>
      <c r="N875" s="30"/>
      <c r="O875" s="30"/>
      <c r="P875" s="30"/>
    </row>
    <row r="876" spans="13:16" customFormat="1" x14ac:dyDescent="0.2">
      <c r="M876" s="30"/>
      <c r="N876" s="30"/>
      <c r="O876" s="30"/>
      <c r="P876" s="30"/>
    </row>
    <row r="877" spans="13:16" customFormat="1" x14ac:dyDescent="0.2">
      <c r="M877" s="30"/>
      <c r="N877" s="30"/>
      <c r="O877" s="30"/>
      <c r="P877" s="30"/>
    </row>
    <row r="878" spans="13:16" customFormat="1" x14ac:dyDescent="0.2">
      <c r="M878" s="30"/>
      <c r="N878" s="30"/>
      <c r="O878" s="30"/>
      <c r="P878" s="30"/>
    </row>
    <row r="879" spans="13:16" customFormat="1" x14ac:dyDescent="0.2">
      <c r="M879" s="30"/>
      <c r="N879" s="30"/>
      <c r="O879" s="30"/>
      <c r="P879" s="30"/>
    </row>
    <row r="880" spans="13:16" customFormat="1" x14ac:dyDescent="0.2">
      <c r="M880" s="30"/>
      <c r="N880" s="30"/>
      <c r="O880" s="30"/>
      <c r="P880" s="30"/>
    </row>
    <row r="881" spans="13:16" customFormat="1" x14ac:dyDescent="0.2">
      <c r="M881" s="30"/>
      <c r="N881" s="30"/>
      <c r="O881" s="30"/>
      <c r="P881" s="30"/>
    </row>
    <row r="882" spans="13:16" customFormat="1" x14ac:dyDescent="0.2">
      <c r="M882" s="30"/>
      <c r="N882" s="30"/>
      <c r="O882" s="30"/>
      <c r="P882" s="30"/>
    </row>
    <row r="883" spans="13:16" customFormat="1" x14ac:dyDescent="0.2">
      <c r="M883" s="30"/>
      <c r="N883" s="30"/>
      <c r="O883" s="30"/>
      <c r="P883" s="30"/>
    </row>
    <row r="884" spans="13:16" customFormat="1" x14ac:dyDescent="0.2">
      <c r="M884" s="30"/>
      <c r="N884" s="30"/>
      <c r="O884" s="30"/>
      <c r="P884" s="30"/>
    </row>
    <row r="885" spans="13:16" customFormat="1" x14ac:dyDescent="0.2">
      <c r="M885" s="30"/>
      <c r="N885" s="30"/>
      <c r="O885" s="30"/>
      <c r="P885" s="30"/>
    </row>
    <row r="886" spans="13:16" customFormat="1" x14ac:dyDescent="0.2">
      <c r="M886" s="30"/>
      <c r="N886" s="30"/>
      <c r="O886" s="30"/>
      <c r="P886" s="30"/>
    </row>
    <row r="887" spans="13:16" customFormat="1" x14ac:dyDescent="0.2">
      <c r="M887" s="30"/>
      <c r="N887" s="30"/>
      <c r="O887" s="30"/>
      <c r="P887" s="30"/>
    </row>
    <row r="888" spans="13:16" customFormat="1" x14ac:dyDescent="0.2">
      <c r="M888" s="30"/>
      <c r="N888" s="30"/>
      <c r="O888" s="30"/>
      <c r="P888" s="30"/>
    </row>
    <row r="889" spans="13:16" customFormat="1" x14ac:dyDescent="0.2">
      <c r="M889" s="30"/>
      <c r="N889" s="30"/>
      <c r="O889" s="30"/>
      <c r="P889" s="30"/>
    </row>
    <row r="890" spans="13:16" customFormat="1" x14ac:dyDescent="0.2">
      <c r="M890" s="30"/>
      <c r="N890" s="30"/>
      <c r="O890" s="30"/>
      <c r="P890" s="30"/>
    </row>
    <row r="891" spans="13:16" customFormat="1" x14ac:dyDescent="0.2">
      <c r="M891" s="30"/>
      <c r="N891" s="30"/>
      <c r="O891" s="30"/>
      <c r="P891" s="30"/>
    </row>
    <row r="892" spans="13:16" customFormat="1" x14ac:dyDescent="0.2">
      <c r="M892" s="30"/>
      <c r="N892" s="30"/>
      <c r="O892" s="30"/>
      <c r="P892" s="30"/>
    </row>
    <row r="893" spans="13:16" customFormat="1" x14ac:dyDescent="0.2">
      <c r="M893" s="30"/>
      <c r="N893" s="30"/>
      <c r="O893" s="30"/>
      <c r="P893" s="30"/>
    </row>
    <row r="894" spans="13:16" customFormat="1" x14ac:dyDescent="0.2">
      <c r="M894" s="30"/>
      <c r="N894" s="30"/>
      <c r="O894" s="30"/>
      <c r="P894" s="30"/>
    </row>
    <row r="895" spans="13:16" customFormat="1" x14ac:dyDescent="0.2">
      <c r="M895" s="30"/>
      <c r="N895" s="30"/>
      <c r="O895" s="30"/>
      <c r="P895" s="30"/>
    </row>
    <row r="896" spans="13:16" customFormat="1" x14ac:dyDescent="0.2">
      <c r="M896" s="30"/>
      <c r="N896" s="30"/>
      <c r="O896" s="30"/>
      <c r="P896" s="30"/>
    </row>
    <row r="897" spans="13:16" customFormat="1" x14ac:dyDescent="0.2">
      <c r="M897" s="30"/>
      <c r="N897" s="30"/>
      <c r="O897" s="30"/>
      <c r="P897" s="30"/>
    </row>
    <row r="898" spans="13:16" customFormat="1" x14ac:dyDescent="0.2">
      <c r="M898" s="30"/>
      <c r="N898" s="30"/>
      <c r="O898" s="30"/>
      <c r="P898" s="30"/>
    </row>
    <row r="899" spans="13:16" customFormat="1" x14ac:dyDescent="0.2">
      <c r="M899" s="30"/>
      <c r="N899" s="30"/>
      <c r="O899" s="30"/>
      <c r="P899" s="30"/>
    </row>
    <row r="900" spans="13:16" customFormat="1" x14ac:dyDescent="0.2">
      <c r="M900" s="30"/>
      <c r="N900" s="30"/>
      <c r="O900" s="30"/>
      <c r="P900" s="30"/>
    </row>
    <row r="901" spans="13:16" customFormat="1" x14ac:dyDescent="0.2">
      <c r="M901" s="30"/>
      <c r="N901" s="30"/>
      <c r="O901" s="30"/>
      <c r="P901" s="30"/>
    </row>
    <row r="902" spans="13:16" customFormat="1" x14ac:dyDescent="0.2">
      <c r="M902" s="30"/>
      <c r="N902" s="30"/>
      <c r="O902" s="30"/>
      <c r="P902" s="30"/>
    </row>
    <row r="903" spans="13:16" customFormat="1" x14ac:dyDescent="0.2">
      <c r="M903" s="30"/>
      <c r="N903" s="30"/>
      <c r="O903" s="30"/>
      <c r="P903" s="30"/>
    </row>
    <row r="904" spans="13:16" customFormat="1" x14ac:dyDescent="0.2">
      <c r="M904" s="30"/>
      <c r="N904" s="30"/>
      <c r="O904" s="30"/>
      <c r="P904" s="30"/>
    </row>
    <row r="905" spans="13:16" customFormat="1" x14ac:dyDescent="0.2">
      <c r="M905" s="30"/>
      <c r="N905" s="30"/>
      <c r="O905" s="30"/>
      <c r="P905" s="30"/>
    </row>
    <row r="906" spans="13:16" customFormat="1" x14ac:dyDescent="0.2">
      <c r="M906" s="30"/>
      <c r="N906" s="30"/>
      <c r="O906" s="30"/>
      <c r="P906" s="30"/>
    </row>
    <row r="907" spans="13:16" customFormat="1" x14ac:dyDescent="0.2">
      <c r="M907" s="30"/>
      <c r="N907" s="30"/>
      <c r="O907" s="30"/>
      <c r="P907" s="30"/>
    </row>
    <row r="908" spans="13:16" customFormat="1" x14ac:dyDescent="0.2">
      <c r="M908" s="30"/>
      <c r="N908" s="30"/>
      <c r="O908" s="30"/>
      <c r="P908" s="30"/>
    </row>
    <row r="909" spans="13:16" customFormat="1" x14ac:dyDescent="0.2">
      <c r="M909" s="30"/>
      <c r="N909" s="30"/>
      <c r="O909" s="30"/>
      <c r="P909" s="30"/>
    </row>
    <row r="910" spans="13:16" customFormat="1" x14ac:dyDescent="0.2">
      <c r="M910" s="30"/>
      <c r="N910" s="30"/>
      <c r="O910" s="30"/>
      <c r="P910" s="30"/>
    </row>
    <row r="911" spans="13:16" customFormat="1" x14ac:dyDescent="0.2">
      <c r="M911" s="30"/>
      <c r="N911" s="30"/>
      <c r="O911" s="30"/>
      <c r="P911" s="30"/>
    </row>
    <row r="912" spans="13:16" customFormat="1" x14ac:dyDescent="0.2">
      <c r="M912" s="30"/>
      <c r="N912" s="30"/>
      <c r="O912" s="30"/>
      <c r="P912" s="30"/>
    </row>
    <row r="913" spans="13:16" customFormat="1" x14ac:dyDescent="0.2">
      <c r="M913" s="30"/>
      <c r="N913" s="30"/>
      <c r="O913" s="30"/>
      <c r="P913" s="30"/>
    </row>
    <row r="914" spans="13:16" customFormat="1" x14ac:dyDescent="0.2">
      <c r="M914" s="30"/>
      <c r="N914" s="30"/>
      <c r="O914" s="30"/>
      <c r="P914" s="30"/>
    </row>
    <row r="915" spans="13:16" customFormat="1" x14ac:dyDescent="0.2">
      <c r="M915" s="30"/>
      <c r="N915" s="30"/>
      <c r="O915" s="30"/>
      <c r="P915" s="30"/>
    </row>
    <row r="916" spans="13:16" customFormat="1" x14ac:dyDescent="0.2">
      <c r="M916" s="30"/>
      <c r="N916" s="30"/>
      <c r="O916" s="30"/>
      <c r="P916" s="30"/>
    </row>
    <row r="917" spans="13:16" customFormat="1" x14ac:dyDescent="0.2">
      <c r="M917" s="30"/>
      <c r="N917" s="30"/>
      <c r="O917" s="30"/>
      <c r="P917" s="30"/>
    </row>
    <row r="918" spans="13:16" customFormat="1" x14ac:dyDescent="0.2">
      <c r="M918" s="30"/>
      <c r="N918" s="30"/>
      <c r="O918" s="30"/>
      <c r="P918" s="30"/>
    </row>
    <row r="919" spans="13:16" customFormat="1" x14ac:dyDescent="0.2">
      <c r="M919" s="30"/>
      <c r="N919" s="30"/>
      <c r="O919" s="30"/>
      <c r="P919" s="30"/>
    </row>
    <row r="920" spans="13:16" customFormat="1" x14ac:dyDescent="0.2">
      <c r="M920" s="30"/>
      <c r="N920" s="30"/>
      <c r="O920" s="30"/>
      <c r="P920" s="30"/>
    </row>
    <row r="921" spans="13:16" customFormat="1" x14ac:dyDescent="0.2">
      <c r="M921" s="30"/>
      <c r="N921" s="30"/>
      <c r="O921" s="30"/>
      <c r="P921" s="30"/>
    </row>
    <row r="922" spans="13:16" customFormat="1" x14ac:dyDescent="0.2">
      <c r="M922" s="30"/>
      <c r="N922" s="30"/>
      <c r="O922" s="30"/>
      <c r="P922" s="30"/>
    </row>
    <row r="923" spans="13:16" customFormat="1" x14ac:dyDescent="0.2">
      <c r="M923" s="30"/>
      <c r="N923" s="30"/>
      <c r="O923" s="30"/>
      <c r="P923" s="30"/>
    </row>
    <row r="924" spans="13:16" customFormat="1" x14ac:dyDescent="0.2">
      <c r="M924" s="30"/>
      <c r="N924" s="30"/>
      <c r="O924" s="30"/>
      <c r="P924" s="30"/>
    </row>
    <row r="925" spans="13:16" customFormat="1" x14ac:dyDescent="0.2">
      <c r="M925" s="30"/>
      <c r="N925" s="30"/>
      <c r="O925" s="30"/>
      <c r="P925" s="30"/>
    </row>
    <row r="926" spans="13:16" customFormat="1" x14ac:dyDescent="0.2">
      <c r="M926" s="30"/>
      <c r="N926" s="30"/>
      <c r="O926" s="30"/>
      <c r="P926" s="30"/>
    </row>
    <row r="927" spans="13:16" customFormat="1" x14ac:dyDescent="0.2">
      <c r="M927" s="30"/>
      <c r="N927" s="30"/>
      <c r="O927" s="30"/>
      <c r="P927" s="30"/>
    </row>
    <row r="928" spans="13:16" customFormat="1" x14ac:dyDescent="0.2">
      <c r="M928" s="30"/>
      <c r="N928" s="30"/>
      <c r="O928" s="30"/>
      <c r="P928" s="30"/>
    </row>
    <row r="929" spans="13:16" customFormat="1" x14ac:dyDescent="0.2">
      <c r="M929" s="30"/>
      <c r="N929" s="30"/>
      <c r="O929" s="30"/>
      <c r="P929" s="30"/>
    </row>
    <row r="930" spans="13:16" customFormat="1" x14ac:dyDescent="0.2">
      <c r="M930" s="30"/>
      <c r="N930" s="30"/>
      <c r="O930" s="30"/>
      <c r="P930" s="30"/>
    </row>
    <row r="931" spans="13:16" customFormat="1" x14ac:dyDescent="0.2">
      <c r="M931" s="30"/>
      <c r="N931" s="30"/>
      <c r="O931" s="30"/>
      <c r="P931" s="30"/>
    </row>
    <row r="932" spans="13:16" customFormat="1" x14ac:dyDescent="0.2">
      <c r="M932" s="30"/>
      <c r="N932" s="30"/>
      <c r="O932" s="30"/>
      <c r="P932" s="30"/>
    </row>
    <row r="933" spans="13:16" customFormat="1" x14ac:dyDescent="0.2">
      <c r="M933" s="30"/>
      <c r="N933" s="30"/>
      <c r="O933" s="30"/>
      <c r="P933" s="30"/>
    </row>
    <row r="934" spans="13:16" customFormat="1" x14ac:dyDescent="0.2">
      <c r="M934" s="30"/>
      <c r="N934" s="30"/>
      <c r="O934" s="30"/>
      <c r="P934" s="30"/>
    </row>
    <row r="935" spans="13:16" customFormat="1" x14ac:dyDescent="0.2">
      <c r="M935" s="30"/>
      <c r="N935" s="30"/>
      <c r="O935" s="30"/>
      <c r="P935" s="30"/>
    </row>
    <row r="936" spans="13:16" customFormat="1" x14ac:dyDescent="0.2">
      <c r="M936" s="30"/>
      <c r="N936" s="30"/>
      <c r="O936" s="30"/>
      <c r="P936" s="30"/>
    </row>
    <row r="937" spans="13:16" customFormat="1" x14ac:dyDescent="0.2">
      <c r="M937" s="30"/>
      <c r="N937" s="30"/>
      <c r="O937" s="30"/>
      <c r="P937" s="30"/>
    </row>
    <row r="938" spans="13:16" customFormat="1" x14ac:dyDescent="0.2">
      <c r="M938" s="30"/>
      <c r="N938" s="30"/>
      <c r="O938" s="30"/>
      <c r="P938" s="30"/>
    </row>
    <row r="939" spans="13:16" customFormat="1" x14ac:dyDescent="0.2">
      <c r="M939" s="30"/>
      <c r="N939" s="30"/>
      <c r="O939" s="30"/>
      <c r="P939" s="30"/>
    </row>
    <row r="940" spans="13:16" customFormat="1" x14ac:dyDescent="0.2">
      <c r="M940" s="30"/>
      <c r="N940" s="30"/>
      <c r="O940" s="30"/>
      <c r="P940" s="30"/>
    </row>
    <row r="941" spans="13:16" customFormat="1" x14ac:dyDescent="0.2">
      <c r="M941" s="30"/>
      <c r="N941" s="30"/>
      <c r="O941" s="30"/>
      <c r="P941" s="30"/>
    </row>
    <row r="942" spans="13:16" customFormat="1" x14ac:dyDescent="0.2">
      <c r="M942" s="30"/>
      <c r="N942" s="30"/>
      <c r="O942" s="30"/>
      <c r="P942" s="30"/>
    </row>
    <row r="943" spans="13:16" customFormat="1" x14ac:dyDescent="0.2">
      <c r="M943" s="30"/>
      <c r="N943" s="30"/>
      <c r="O943" s="30"/>
      <c r="P943" s="30"/>
    </row>
    <row r="944" spans="13:16" customFormat="1" x14ac:dyDescent="0.2">
      <c r="M944" s="30"/>
      <c r="N944" s="30"/>
      <c r="O944" s="30"/>
      <c r="P944" s="30"/>
    </row>
    <row r="945" spans="13:16" customFormat="1" x14ac:dyDescent="0.2">
      <c r="M945" s="30"/>
      <c r="N945" s="30"/>
      <c r="O945" s="30"/>
      <c r="P945" s="30"/>
    </row>
    <row r="946" spans="13:16" customFormat="1" x14ac:dyDescent="0.2">
      <c r="M946" s="30"/>
      <c r="N946" s="30"/>
      <c r="O946" s="30"/>
      <c r="P946" s="30"/>
    </row>
    <row r="947" spans="13:16" customFormat="1" x14ac:dyDescent="0.2">
      <c r="M947" s="30"/>
      <c r="N947" s="30"/>
      <c r="O947" s="30"/>
      <c r="P947" s="30"/>
    </row>
    <row r="948" spans="13:16" customFormat="1" x14ac:dyDescent="0.2">
      <c r="M948" s="30"/>
      <c r="N948" s="30"/>
      <c r="O948" s="30"/>
      <c r="P948" s="30"/>
    </row>
    <row r="949" spans="13:16" customFormat="1" x14ac:dyDescent="0.2">
      <c r="M949" s="30"/>
      <c r="N949" s="30"/>
      <c r="O949" s="30"/>
      <c r="P949" s="30"/>
    </row>
    <row r="950" spans="13:16" customFormat="1" x14ac:dyDescent="0.2">
      <c r="M950" s="30"/>
      <c r="N950" s="30"/>
      <c r="O950" s="30"/>
      <c r="P950" s="30"/>
    </row>
    <row r="951" spans="13:16" customFormat="1" x14ac:dyDescent="0.2">
      <c r="M951" s="30"/>
      <c r="N951" s="30"/>
      <c r="O951" s="30"/>
      <c r="P951" s="30"/>
    </row>
    <row r="952" spans="13:16" customFormat="1" x14ac:dyDescent="0.2">
      <c r="M952" s="30"/>
      <c r="N952" s="30"/>
      <c r="O952" s="30"/>
      <c r="P952" s="30"/>
    </row>
    <row r="953" spans="13:16" customFormat="1" x14ac:dyDescent="0.2">
      <c r="M953" s="30"/>
      <c r="N953" s="30"/>
      <c r="O953" s="30"/>
      <c r="P953" s="30"/>
    </row>
    <row r="954" spans="13:16" customFormat="1" x14ac:dyDescent="0.2">
      <c r="M954" s="30"/>
      <c r="N954" s="30"/>
      <c r="O954" s="30"/>
      <c r="P954" s="30"/>
    </row>
    <row r="955" spans="13:16" customFormat="1" x14ac:dyDescent="0.2">
      <c r="M955" s="30"/>
      <c r="N955" s="30"/>
      <c r="O955" s="30"/>
      <c r="P955" s="30"/>
    </row>
    <row r="956" spans="13:16" customFormat="1" x14ac:dyDescent="0.2">
      <c r="M956" s="30"/>
      <c r="N956" s="30"/>
      <c r="O956" s="30"/>
      <c r="P956" s="30"/>
    </row>
    <row r="957" spans="13:16" customFormat="1" x14ac:dyDescent="0.2">
      <c r="M957" s="30"/>
      <c r="N957" s="30"/>
      <c r="O957" s="30"/>
      <c r="P957" s="30"/>
    </row>
    <row r="958" spans="13:16" customFormat="1" x14ac:dyDescent="0.2">
      <c r="M958" s="30"/>
      <c r="N958" s="30"/>
      <c r="O958" s="30"/>
      <c r="P958" s="30"/>
    </row>
    <row r="959" spans="13:16" customFormat="1" x14ac:dyDescent="0.2">
      <c r="M959" s="30"/>
      <c r="N959" s="30"/>
      <c r="O959" s="30"/>
      <c r="P959" s="30"/>
    </row>
    <row r="960" spans="13:16" customFormat="1" x14ac:dyDescent="0.2">
      <c r="M960" s="30"/>
      <c r="N960" s="30"/>
      <c r="O960" s="30"/>
      <c r="P960" s="30"/>
    </row>
    <row r="961" spans="13:16" customFormat="1" x14ac:dyDescent="0.2">
      <c r="M961" s="30"/>
      <c r="N961" s="30"/>
      <c r="O961" s="30"/>
      <c r="P961" s="30"/>
    </row>
    <row r="962" spans="13:16" customFormat="1" x14ac:dyDescent="0.2">
      <c r="M962" s="30"/>
      <c r="N962" s="30"/>
      <c r="O962" s="30"/>
      <c r="P962" s="30"/>
    </row>
    <row r="963" spans="13:16" customFormat="1" x14ac:dyDescent="0.2">
      <c r="M963" s="30"/>
      <c r="N963" s="30"/>
      <c r="O963" s="30"/>
      <c r="P963" s="30"/>
    </row>
    <row r="964" spans="13:16" customFormat="1" x14ac:dyDescent="0.2">
      <c r="M964" s="30"/>
      <c r="N964" s="30"/>
      <c r="O964" s="30"/>
      <c r="P964" s="30"/>
    </row>
    <row r="965" spans="13:16" customFormat="1" x14ac:dyDescent="0.2">
      <c r="M965" s="30"/>
      <c r="N965" s="30"/>
      <c r="O965" s="30"/>
      <c r="P965" s="30"/>
    </row>
    <row r="966" spans="13:16" customFormat="1" x14ac:dyDescent="0.2">
      <c r="M966" s="30"/>
      <c r="N966" s="30"/>
      <c r="O966" s="30"/>
      <c r="P966" s="30"/>
    </row>
    <row r="967" spans="13:16" customFormat="1" x14ac:dyDescent="0.2">
      <c r="M967" s="30"/>
      <c r="N967" s="30"/>
      <c r="O967" s="30"/>
      <c r="P967" s="30"/>
    </row>
    <row r="968" spans="13:16" customFormat="1" x14ac:dyDescent="0.2">
      <c r="M968" s="30"/>
      <c r="N968" s="30"/>
      <c r="O968" s="30"/>
      <c r="P968" s="30"/>
    </row>
    <row r="969" spans="13:16" customFormat="1" x14ac:dyDescent="0.2">
      <c r="M969" s="30"/>
      <c r="N969" s="30"/>
      <c r="O969" s="30"/>
      <c r="P969" s="30"/>
    </row>
    <row r="970" spans="13:16" customFormat="1" x14ac:dyDescent="0.2">
      <c r="M970" s="30"/>
      <c r="N970" s="30"/>
      <c r="O970" s="30"/>
      <c r="P970" s="30"/>
    </row>
    <row r="971" spans="13:16" customFormat="1" x14ac:dyDescent="0.2">
      <c r="M971" s="30"/>
      <c r="N971" s="30"/>
      <c r="O971" s="30"/>
      <c r="P971" s="30"/>
    </row>
    <row r="972" spans="13:16" customFormat="1" x14ac:dyDescent="0.2">
      <c r="M972" s="30"/>
      <c r="N972" s="30"/>
      <c r="O972" s="30"/>
      <c r="P972" s="30"/>
    </row>
    <row r="973" spans="13:16" customFormat="1" x14ac:dyDescent="0.2">
      <c r="M973" s="30"/>
      <c r="N973" s="30"/>
      <c r="O973" s="30"/>
      <c r="P973" s="30"/>
    </row>
    <row r="974" spans="13:16" customFormat="1" x14ac:dyDescent="0.2">
      <c r="M974" s="30"/>
      <c r="N974" s="30"/>
      <c r="O974" s="30"/>
      <c r="P974" s="30"/>
    </row>
    <row r="975" spans="13:16" customFormat="1" x14ac:dyDescent="0.2">
      <c r="M975" s="30"/>
      <c r="N975" s="30"/>
      <c r="O975" s="30"/>
      <c r="P975" s="30"/>
    </row>
    <row r="976" spans="13:16" customFormat="1" x14ac:dyDescent="0.2">
      <c r="M976" s="30"/>
      <c r="N976" s="30"/>
      <c r="O976" s="30"/>
      <c r="P976" s="30"/>
    </row>
    <row r="977" spans="13:16" customFormat="1" x14ac:dyDescent="0.2">
      <c r="M977" s="30"/>
      <c r="N977" s="30"/>
      <c r="O977" s="30"/>
      <c r="P977" s="30"/>
    </row>
    <row r="978" spans="13:16" customFormat="1" x14ac:dyDescent="0.2">
      <c r="M978" s="30"/>
      <c r="N978" s="30"/>
      <c r="O978" s="30"/>
      <c r="P978" s="30"/>
    </row>
    <row r="979" spans="13:16" customFormat="1" x14ac:dyDescent="0.2">
      <c r="M979" s="30"/>
      <c r="N979" s="30"/>
      <c r="O979" s="30"/>
      <c r="P979" s="30"/>
    </row>
    <row r="980" spans="13:16" customFormat="1" x14ac:dyDescent="0.2">
      <c r="M980" s="30"/>
      <c r="N980" s="30"/>
      <c r="O980" s="30"/>
      <c r="P980" s="30"/>
    </row>
    <row r="981" spans="13:16" customFormat="1" x14ac:dyDescent="0.2">
      <c r="M981" s="30"/>
      <c r="N981" s="30"/>
      <c r="O981" s="30"/>
      <c r="P981" s="30"/>
    </row>
    <row r="982" spans="13:16" customFormat="1" x14ac:dyDescent="0.2">
      <c r="M982" s="30"/>
      <c r="N982" s="30"/>
      <c r="O982" s="30"/>
      <c r="P982" s="30"/>
    </row>
    <row r="983" spans="13:16" customFormat="1" x14ac:dyDescent="0.2">
      <c r="M983" s="30"/>
      <c r="N983" s="30"/>
      <c r="O983" s="30"/>
      <c r="P983" s="30"/>
    </row>
    <row r="984" spans="13:16" customFormat="1" x14ac:dyDescent="0.2">
      <c r="M984" s="30"/>
      <c r="N984" s="30"/>
      <c r="O984" s="30"/>
      <c r="P984" s="30"/>
    </row>
    <row r="985" spans="13:16" customFormat="1" x14ac:dyDescent="0.2">
      <c r="M985" s="30"/>
      <c r="N985" s="30"/>
      <c r="O985" s="30"/>
      <c r="P985" s="30"/>
    </row>
    <row r="986" spans="13:16" customFormat="1" x14ac:dyDescent="0.2">
      <c r="M986" s="30"/>
      <c r="N986" s="30"/>
      <c r="O986" s="30"/>
      <c r="P986" s="30"/>
    </row>
    <row r="987" spans="13:16" customFormat="1" x14ac:dyDescent="0.2">
      <c r="M987" s="30"/>
      <c r="N987" s="30"/>
      <c r="O987" s="30"/>
      <c r="P987" s="30"/>
    </row>
    <row r="988" spans="13:16" customFormat="1" x14ac:dyDescent="0.2">
      <c r="M988" s="30"/>
      <c r="N988" s="30"/>
      <c r="O988" s="30"/>
      <c r="P988" s="30"/>
    </row>
    <row r="989" spans="13:16" customFormat="1" x14ac:dyDescent="0.2">
      <c r="M989" s="30"/>
      <c r="N989" s="30"/>
      <c r="O989" s="30"/>
      <c r="P989" s="30"/>
    </row>
    <row r="990" spans="13:16" customFormat="1" x14ac:dyDescent="0.2">
      <c r="M990" s="30"/>
      <c r="N990" s="30"/>
      <c r="O990" s="30"/>
      <c r="P990" s="30"/>
    </row>
    <row r="991" spans="13:16" customFormat="1" x14ac:dyDescent="0.2">
      <c r="M991" s="30"/>
      <c r="N991" s="30"/>
      <c r="O991" s="30"/>
      <c r="P991" s="30"/>
    </row>
    <row r="992" spans="13:16" customFormat="1" x14ac:dyDescent="0.2">
      <c r="M992" s="30"/>
      <c r="N992" s="30"/>
      <c r="O992" s="30"/>
      <c r="P992" s="30"/>
    </row>
    <row r="993" spans="13:16" customFormat="1" x14ac:dyDescent="0.2">
      <c r="M993" s="30"/>
      <c r="N993" s="30"/>
      <c r="O993" s="30"/>
      <c r="P993" s="30"/>
    </row>
    <row r="994" spans="13:16" customFormat="1" x14ac:dyDescent="0.2">
      <c r="M994" s="30"/>
      <c r="N994" s="30"/>
      <c r="O994" s="30"/>
      <c r="P994" s="30"/>
    </row>
    <row r="995" spans="13:16" customFormat="1" x14ac:dyDescent="0.2">
      <c r="M995" s="30"/>
      <c r="N995" s="30"/>
      <c r="O995" s="30"/>
      <c r="P995" s="30"/>
    </row>
    <row r="996" spans="13:16" customFormat="1" x14ac:dyDescent="0.2">
      <c r="M996" s="30"/>
      <c r="N996" s="30"/>
      <c r="O996" s="30"/>
      <c r="P996" s="30"/>
    </row>
    <row r="997" spans="13:16" customFormat="1" x14ac:dyDescent="0.2">
      <c r="M997" s="30"/>
      <c r="N997" s="30"/>
      <c r="O997" s="30"/>
      <c r="P997" s="30"/>
    </row>
    <row r="998" spans="13:16" customFormat="1" x14ac:dyDescent="0.2">
      <c r="M998" s="30"/>
      <c r="N998" s="30"/>
      <c r="O998" s="30"/>
      <c r="P998" s="30"/>
    </row>
    <row r="999" spans="13:16" customFormat="1" x14ac:dyDescent="0.2">
      <c r="M999" s="30"/>
      <c r="N999" s="30"/>
      <c r="O999" s="30"/>
      <c r="P999" s="30"/>
    </row>
    <row r="1000" spans="13:16" customFormat="1" x14ac:dyDescent="0.2">
      <c r="M1000" s="30"/>
      <c r="N1000" s="30"/>
      <c r="O1000" s="30"/>
      <c r="P1000" s="30"/>
    </row>
    <row r="1001" spans="13:16" customFormat="1" x14ac:dyDescent="0.2">
      <c r="M1001" s="30"/>
      <c r="N1001" s="30"/>
      <c r="O1001" s="30"/>
      <c r="P1001" s="30"/>
    </row>
    <row r="1002" spans="13:16" customFormat="1" x14ac:dyDescent="0.2">
      <c r="M1002" s="30"/>
      <c r="N1002" s="30"/>
      <c r="O1002" s="30"/>
      <c r="P1002" s="30"/>
    </row>
    <row r="1003" spans="13:16" customFormat="1" x14ac:dyDescent="0.2">
      <c r="M1003" s="30"/>
      <c r="N1003" s="30"/>
      <c r="O1003" s="30"/>
      <c r="P1003" s="30"/>
    </row>
    <row r="1004" spans="13:16" customFormat="1" x14ac:dyDescent="0.2">
      <c r="M1004" s="30"/>
      <c r="N1004" s="30"/>
      <c r="O1004" s="30"/>
      <c r="P1004" s="30"/>
    </row>
    <row r="1005" spans="13:16" customFormat="1" x14ac:dyDescent="0.2">
      <c r="M1005" s="30"/>
      <c r="N1005" s="30"/>
      <c r="O1005" s="30"/>
      <c r="P1005" s="30"/>
    </row>
    <row r="1006" spans="13:16" customFormat="1" x14ac:dyDescent="0.2">
      <c r="M1006" s="30"/>
      <c r="N1006" s="30"/>
      <c r="O1006" s="30"/>
      <c r="P1006" s="30"/>
    </row>
    <row r="1007" spans="13:16" customFormat="1" x14ac:dyDescent="0.2">
      <c r="M1007" s="30"/>
      <c r="N1007" s="30"/>
      <c r="O1007" s="30"/>
      <c r="P1007" s="30"/>
    </row>
    <row r="1008" spans="13:16" customFormat="1" x14ac:dyDescent="0.2">
      <c r="M1008" s="30"/>
      <c r="N1008" s="30"/>
      <c r="O1008" s="30"/>
      <c r="P1008" s="30"/>
    </row>
    <row r="1009" spans="13:16" customFormat="1" x14ac:dyDescent="0.2">
      <c r="M1009" s="30"/>
      <c r="N1009" s="30"/>
      <c r="O1009" s="30"/>
      <c r="P1009" s="30"/>
    </row>
    <row r="1010" spans="13:16" customFormat="1" x14ac:dyDescent="0.2">
      <c r="M1010" s="30"/>
      <c r="N1010" s="30"/>
      <c r="O1010" s="30"/>
      <c r="P1010" s="30"/>
    </row>
    <row r="1011" spans="13:16" customFormat="1" x14ac:dyDescent="0.2">
      <c r="M1011" s="30"/>
      <c r="N1011" s="30"/>
      <c r="O1011" s="30"/>
      <c r="P1011" s="30"/>
    </row>
    <row r="1012" spans="13:16" customFormat="1" x14ac:dyDescent="0.2">
      <c r="M1012" s="30"/>
      <c r="N1012" s="30"/>
      <c r="O1012" s="30"/>
      <c r="P1012" s="30"/>
    </row>
    <row r="1013" spans="13:16" customFormat="1" x14ac:dyDescent="0.2">
      <c r="M1013" s="30"/>
      <c r="N1013" s="30"/>
      <c r="O1013" s="30"/>
      <c r="P1013" s="30"/>
    </row>
    <row r="1014" spans="13:16" customFormat="1" x14ac:dyDescent="0.2">
      <c r="M1014" s="30"/>
      <c r="N1014" s="30"/>
      <c r="O1014" s="30"/>
      <c r="P1014" s="30"/>
    </row>
    <row r="1015" spans="13:16" customFormat="1" x14ac:dyDescent="0.2">
      <c r="M1015" s="30"/>
      <c r="N1015" s="30"/>
      <c r="O1015" s="30"/>
      <c r="P1015" s="30"/>
    </row>
    <row r="1016" spans="13:16" customFormat="1" x14ac:dyDescent="0.2">
      <c r="M1016" s="30"/>
      <c r="N1016" s="30"/>
      <c r="O1016" s="30"/>
      <c r="P1016" s="30"/>
    </row>
    <row r="1017" spans="13:16" customFormat="1" x14ac:dyDescent="0.2">
      <c r="M1017" s="30"/>
      <c r="N1017" s="30"/>
      <c r="O1017" s="30"/>
      <c r="P1017" s="30"/>
    </row>
    <row r="1018" spans="13:16" customFormat="1" x14ac:dyDescent="0.2">
      <c r="M1018" s="30"/>
      <c r="N1018" s="30"/>
      <c r="O1018" s="30"/>
      <c r="P1018" s="30"/>
    </row>
    <row r="1019" spans="13:16" customFormat="1" x14ac:dyDescent="0.2">
      <c r="M1019" s="30"/>
      <c r="N1019" s="30"/>
      <c r="O1019" s="30"/>
      <c r="P1019" s="30"/>
    </row>
    <row r="1020" spans="13:16" customFormat="1" x14ac:dyDescent="0.2">
      <c r="M1020" s="30"/>
      <c r="N1020" s="30"/>
      <c r="O1020" s="30"/>
      <c r="P1020" s="30"/>
    </row>
    <row r="1021" spans="13:16" customFormat="1" x14ac:dyDescent="0.2">
      <c r="M1021" s="30"/>
      <c r="N1021" s="30"/>
      <c r="O1021" s="30"/>
      <c r="P1021" s="30"/>
    </row>
    <row r="1022" spans="13:16" customFormat="1" x14ac:dyDescent="0.2">
      <c r="M1022" s="30"/>
      <c r="N1022" s="30"/>
      <c r="O1022" s="30"/>
      <c r="P1022" s="30"/>
    </row>
    <row r="1023" spans="13:16" customFormat="1" x14ac:dyDescent="0.2">
      <c r="M1023" s="30"/>
      <c r="N1023" s="30"/>
      <c r="O1023" s="30"/>
      <c r="P1023" s="30"/>
    </row>
    <row r="1024" spans="13:16" customFormat="1" x14ac:dyDescent="0.2">
      <c r="M1024" s="30"/>
      <c r="N1024" s="30"/>
      <c r="O1024" s="30"/>
      <c r="P1024" s="30"/>
    </row>
    <row r="1025" spans="13:16" customFormat="1" x14ac:dyDescent="0.2">
      <c r="M1025" s="30"/>
      <c r="N1025" s="30"/>
      <c r="O1025" s="30"/>
      <c r="P1025" s="30"/>
    </row>
    <row r="1026" spans="13:16" customFormat="1" x14ac:dyDescent="0.2">
      <c r="M1026" s="30"/>
      <c r="N1026" s="30"/>
      <c r="O1026" s="30"/>
      <c r="P1026" s="30"/>
    </row>
    <row r="1027" spans="13:16" customFormat="1" x14ac:dyDescent="0.2">
      <c r="M1027" s="30"/>
      <c r="N1027" s="30"/>
      <c r="O1027" s="30"/>
      <c r="P1027" s="30"/>
    </row>
    <row r="1028" spans="13:16" customFormat="1" x14ac:dyDescent="0.2">
      <c r="M1028" s="30"/>
      <c r="N1028" s="30"/>
      <c r="O1028" s="30"/>
      <c r="P1028" s="30"/>
    </row>
    <row r="1029" spans="13:16" customFormat="1" x14ac:dyDescent="0.2">
      <c r="M1029" s="30"/>
      <c r="N1029" s="30"/>
      <c r="O1029" s="30"/>
      <c r="P1029" s="30"/>
    </row>
    <row r="1030" spans="13:16" customFormat="1" x14ac:dyDescent="0.2">
      <c r="M1030" s="30"/>
      <c r="N1030" s="30"/>
      <c r="O1030" s="30"/>
      <c r="P1030" s="30"/>
    </row>
    <row r="1031" spans="13:16" customFormat="1" x14ac:dyDescent="0.2">
      <c r="M1031" s="30"/>
      <c r="N1031" s="30"/>
      <c r="O1031" s="30"/>
      <c r="P1031" s="30"/>
    </row>
    <row r="1032" spans="13:16" customFormat="1" x14ac:dyDescent="0.2">
      <c r="M1032" s="30"/>
      <c r="N1032" s="30"/>
      <c r="O1032" s="30"/>
      <c r="P1032" s="30"/>
    </row>
    <row r="1033" spans="13:16" customFormat="1" x14ac:dyDescent="0.2">
      <c r="M1033" s="30"/>
      <c r="N1033" s="30"/>
      <c r="O1033" s="30"/>
      <c r="P1033" s="30"/>
    </row>
    <row r="1034" spans="13:16" customFormat="1" x14ac:dyDescent="0.2">
      <c r="M1034" s="30"/>
      <c r="N1034" s="30"/>
      <c r="O1034" s="30"/>
      <c r="P1034" s="30"/>
    </row>
    <row r="1035" spans="13:16" customFormat="1" x14ac:dyDescent="0.2">
      <c r="M1035" s="30"/>
      <c r="N1035" s="30"/>
      <c r="O1035" s="30"/>
      <c r="P1035" s="30"/>
    </row>
    <row r="1036" spans="13:16" customFormat="1" x14ac:dyDescent="0.2">
      <c r="M1036" s="30"/>
      <c r="N1036" s="30"/>
      <c r="O1036" s="30"/>
      <c r="P1036" s="30"/>
    </row>
    <row r="1037" spans="13:16" customFormat="1" x14ac:dyDescent="0.2">
      <c r="M1037" s="30"/>
      <c r="N1037" s="30"/>
      <c r="O1037" s="30"/>
      <c r="P1037" s="30"/>
    </row>
    <row r="1038" spans="13:16" customFormat="1" x14ac:dyDescent="0.2">
      <c r="M1038" s="30"/>
      <c r="N1038" s="30"/>
      <c r="O1038" s="30"/>
      <c r="P1038" s="30"/>
    </row>
    <row r="1039" spans="13:16" customFormat="1" x14ac:dyDescent="0.2">
      <c r="M1039" s="30"/>
      <c r="N1039" s="30"/>
      <c r="O1039" s="30"/>
      <c r="P1039" s="30"/>
    </row>
    <row r="1040" spans="13:16" customFormat="1" x14ac:dyDescent="0.2">
      <c r="M1040" s="30"/>
      <c r="N1040" s="30"/>
      <c r="O1040" s="30"/>
      <c r="P1040" s="30"/>
    </row>
    <row r="1041" spans="13:16" customFormat="1" x14ac:dyDescent="0.2">
      <c r="M1041" s="30"/>
      <c r="N1041" s="30"/>
      <c r="O1041" s="30"/>
      <c r="P1041" s="30"/>
    </row>
    <row r="1042" spans="13:16" customFormat="1" x14ac:dyDescent="0.2">
      <c r="M1042" s="30"/>
      <c r="N1042" s="30"/>
      <c r="O1042" s="30"/>
      <c r="P1042" s="30"/>
    </row>
    <row r="1043" spans="13:16" customFormat="1" x14ac:dyDescent="0.2">
      <c r="M1043" s="30"/>
      <c r="N1043" s="30"/>
      <c r="O1043" s="30"/>
      <c r="P1043" s="30"/>
    </row>
    <row r="1044" spans="13:16" customFormat="1" x14ac:dyDescent="0.2">
      <c r="M1044" s="30"/>
      <c r="N1044" s="30"/>
      <c r="O1044" s="30"/>
      <c r="P1044" s="30"/>
    </row>
    <row r="1045" spans="13:16" customFormat="1" x14ac:dyDescent="0.2">
      <c r="M1045" s="30"/>
      <c r="N1045" s="30"/>
      <c r="O1045" s="30"/>
      <c r="P1045" s="30"/>
    </row>
    <row r="1046" spans="13:16" customFormat="1" x14ac:dyDescent="0.2">
      <c r="M1046" s="30"/>
      <c r="N1046" s="30"/>
      <c r="O1046" s="30"/>
      <c r="P1046" s="30"/>
    </row>
    <row r="1047" spans="13:16" customFormat="1" x14ac:dyDescent="0.2">
      <c r="M1047" s="30"/>
      <c r="N1047" s="30"/>
      <c r="O1047" s="30"/>
      <c r="P1047" s="30"/>
    </row>
    <row r="1048" spans="13:16" customFormat="1" x14ac:dyDescent="0.2">
      <c r="M1048" s="30"/>
      <c r="N1048" s="30"/>
      <c r="O1048" s="30"/>
      <c r="P1048" s="30"/>
    </row>
    <row r="1049" spans="13:16" customFormat="1" x14ac:dyDescent="0.2">
      <c r="M1049" s="30"/>
      <c r="N1049" s="30"/>
      <c r="O1049" s="30"/>
      <c r="P1049" s="30"/>
    </row>
    <row r="1050" spans="13:16" customFormat="1" x14ac:dyDescent="0.2">
      <c r="M1050" s="30"/>
      <c r="N1050" s="30"/>
      <c r="O1050" s="30"/>
      <c r="P1050" s="30"/>
    </row>
    <row r="1051" spans="13:16" customFormat="1" x14ac:dyDescent="0.2">
      <c r="M1051" s="30"/>
      <c r="N1051" s="30"/>
      <c r="O1051" s="30"/>
      <c r="P1051" s="30"/>
    </row>
    <row r="1052" spans="13:16" customFormat="1" x14ac:dyDescent="0.2">
      <c r="M1052" s="30"/>
      <c r="N1052" s="30"/>
      <c r="O1052" s="30"/>
      <c r="P1052" s="30"/>
    </row>
    <row r="1053" spans="13:16" customFormat="1" x14ac:dyDescent="0.2">
      <c r="M1053" s="30"/>
      <c r="N1053" s="30"/>
      <c r="O1053" s="30"/>
      <c r="P1053" s="30"/>
    </row>
    <row r="1054" spans="13:16" customFormat="1" x14ac:dyDescent="0.2">
      <c r="M1054" s="30"/>
      <c r="N1054" s="30"/>
      <c r="O1054" s="30"/>
      <c r="P1054" s="30"/>
    </row>
    <row r="1055" spans="13:16" customFormat="1" x14ac:dyDescent="0.2">
      <c r="M1055" s="30"/>
      <c r="N1055" s="30"/>
      <c r="O1055" s="30"/>
      <c r="P1055" s="30"/>
    </row>
    <row r="1056" spans="13:16" customFormat="1" x14ac:dyDescent="0.2">
      <c r="M1056" s="30"/>
      <c r="N1056" s="30"/>
      <c r="O1056" s="30"/>
      <c r="P1056" s="30"/>
    </row>
    <row r="1057" spans="13:16" customFormat="1" x14ac:dyDescent="0.2">
      <c r="M1057" s="30"/>
      <c r="N1057" s="30"/>
      <c r="O1057" s="30"/>
      <c r="P1057" s="30"/>
    </row>
    <row r="1058" spans="13:16" customFormat="1" x14ac:dyDescent="0.2">
      <c r="M1058" s="30"/>
      <c r="N1058" s="30"/>
      <c r="O1058" s="30"/>
      <c r="P1058" s="30"/>
    </row>
    <row r="1059" spans="13:16" customFormat="1" x14ac:dyDescent="0.2">
      <c r="M1059" s="30"/>
      <c r="N1059" s="30"/>
      <c r="O1059" s="30"/>
      <c r="P1059" s="30"/>
    </row>
    <row r="1060" spans="13:16" customFormat="1" x14ac:dyDescent="0.2">
      <c r="M1060" s="30"/>
      <c r="N1060" s="30"/>
      <c r="O1060" s="30"/>
      <c r="P1060" s="30"/>
    </row>
    <row r="1061" spans="13:16" customFormat="1" x14ac:dyDescent="0.2">
      <c r="M1061" s="30"/>
      <c r="N1061" s="30"/>
      <c r="O1061" s="30"/>
      <c r="P1061" s="30"/>
    </row>
    <row r="1062" spans="13:16" customFormat="1" x14ac:dyDescent="0.2">
      <c r="M1062" s="30"/>
      <c r="N1062" s="30"/>
      <c r="O1062" s="30"/>
      <c r="P1062" s="30"/>
    </row>
    <row r="1063" spans="13:16" customFormat="1" x14ac:dyDescent="0.2">
      <c r="M1063" s="30"/>
      <c r="N1063" s="30"/>
      <c r="O1063" s="30"/>
      <c r="P1063" s="30"/>
    </row>
    <row r="1064" spans="13:16" customFormat="1" x14ac:dyDescent="0.2">
      <c r="M1064" s="30"/>
      <c r="N1064" s="30"/>
      <c r="O1064" s="30"/>
      <c r="P1064" s="30"/>
    </row>
    <row r="1065" spans="13:16" customFormat="1" x14ac:dyDescent="0.2">
      <c r="M1065" s="30"/>
      <c r="N1065" s="30"/>
      <c r="O1065" s="30"/>
      <c r="P1065" s="30"/>
    </row>
    <row r="1066" spans="13:16" customFormat="1" x14ac:dyDescent="0.2">
      <c r="M1066" s="30"/>
      <c r="N1066" s="30"/>
      <c r="O1066" s="30"/>
      <c r="P1066" s="30"/>
    </row>
    <row r="1067" spans="13:16" customFormat="1" x14ac:dyDescent="0.2">
      <c r="M1067" s="30"/>
      <c r="N1067" s="30"/>
      <c r="O1067" s="30"/>
      <c r="P1067" s="30"/>
    </row>
    <row r="1068" spans="13:16" customFormat="1" x14ac:dyDescent="0.2">
      <c r="M1068" s="30"/>
      <c r="N1068" s="30"/>
      <c r="O1068" s="30"/>
      <c r="P1068" s="30"/>
    </row>
    <row r="1069" spans="13:16" customFormat="1" x14ac:dyDescent="0.2">
      <c r="M1069" s="30"/>
      <c r="N1069" s="30"/>
      <c r="O1069" s="30"/>
      <c r="P1069" s="30"/>
    </row>
    <row r="1070" spans="13:16" customFormat="1" x14ac:dyDescent="0.2">
      <c r="M1070" s="30"/>
      <c r="N1070" s="30"/>
      <c r="O1070" s="30"/>
      <c r="P1070" s="30"/>
    </row>
    <row r="1071" spans="13:16" customFormat="1" x14ac:dyDescent="0.2">
      <c r="M1071" s="30"/>
      <c r="N1071" s="30"/>
      <c r="O1071" s="30"/>
      <c r="P1071" s="30"/>
    </row>
    <row r="1072" spans="13:16" customFormat="1" x14ac:dyDescent="0.2">
      <c r="M1072" s="30"/>
      <c r="N1072" s="30"/>
      <c r="O1072" s="30"/>
      <c r="P1072" s="30"/>
    </row>
    <row r="1073" spans="13:16" customFormat="1" x14ac:dyDescent="0.2">
      <c r="M1073" s="30"/>
      <c r="N1073" s="30"/>
      <c r="O1073" s="30"/>
      <c r="P1073" s="30"/>
    </row>
    <row r="1074" spans="13:16" customFormat="1" x14ac:dyDescent="0.2">
      <c r="M1074" s="30"/>
      <c r="N1074" s="30"/>
      <c r="O1074" s="30"/>
      <c r="P1074" s="30"/>
    </row>
    <row r="1075" spans="13:16" customFormat="1" x14ac:dyDescent="0.2">
      <c r="M1075" s="30"/>
      <c r="N1075" s="30"/>
      <c r="O1075" s="30"/>
      <c r="P1075" s="30"/>
    </row>
    <row r="1076" spans="13:16" customFormat="1" x14ac:dyDescent="0.2">
      <c r="M1076" s="30"/>
      <c r="N1076" s="30"/>
      <c r="O1076" s="30"/>
      <c r="P1076" s="30"/>
    </row>
    <row r="1077" spans="13:16" customFormat="1" x14ac:dyDescent="0.2">
      <c r="M1077" s="30"/>
      <c r="N1077" s="30"/>
      <c r="O1077" s="30"/>
      <c r="P1077" s="30"/>
    </row>
    <row r="1078" spans="13:16" customFormat="1" x14ac:dyDescent="0.2">
      <c r="M1078" s="30"/>
      <c r="N1078" s="30"/>
      <c r="O1078" s="30"/>
      <c r="P1078" s="30"/>
    </row>
    <row r="1079" spans="13:16" customFormat="1" x14ac:dyDescent="0.2">
      <c r="M1079" s="30"/>
      <c r="N1079" s="30"/>
      <c r="O1079" s="30"/>
      <c r="P1079" s="30"/>
    </row>
    <row r="1080" spans="13:16" customFormat="1" x14ac:dyDescent="0.2">
      <c r="M1080" s="30"/>
      <c r="N1080" s="30"/>
      <c r="O1080" s="30"/>
      <c r="P1080" s="30"/>
    </row>
    <row r="1081" spans="13:16" customFormat="1" x14ac:dyDescent="0.2">
      <c r="M1081" s="30"/>
      <c r="N1081" s="30"/>
      <c r="O1081" s="30"/>
      <c r="P1081" s="30"/>
    </row>
    <row r="1082" spans="13:16" customFormat="1" x14ac:dyDescent="0.2">
      <c r="M1082" s="30"/>
      <c r="N1082" s="30"/>
      <c r="O1082" s="30"/>
      <c r="P1082" s="30"/>
    </row>
    <row r="1083" spans="13:16" customFormat="1" x14ac:dyDescent="0.2">
      <c r="M1083" s="30"/>
      <c r="N1083" s="30"/>
      <c r="O1083" s="30"/>
      <c r="P1083" s="30"/>
    </row>
    <row r="1084" spans="13:16" customFormat="1" x14ac:dyDescent="0.2">
      <c r="M1084" s="30"/>
      <c r="N1084" s="30"/>
      <c r="O1084" s="30"/>
      <c r="P1084" s="30"/>
    </row>
    <row r="1085" spans="13:16" customFormat="1" x14ac:dyDescent="0.2">
      <c r="M1085" s="30"/>
      <c r="N1085" s="30"/>
      <c r="O1085" s="30"/>
      <c r="P1085" s="30"/>
    </row>
    <row r="1086" spans="13:16" customFormat="1" x14ac:dyDescent="0.2">
      <c r="M1086" s="30"/>
      <c r="N1086" s="30"/>
      <c r="O1086" s="30"/>
      <c r="P1086" s="30"/>
    </row>
    <row r="1087" spans="13:16" customFormat="1" x14ac:dyDescent="0.2">
      <c r="M1087" s="30"/>
      <c r="N1087" s="30"/>
      <c r="O1087" s="30"/>
      <c r="P1087" s="30"/>
    </row>
    <row r="1088" spans="13:16" customFormat="1" x14ac:dyDescent="0.2">
      <c r="M1088" s="30"/>
      <c r="N1088" s="30"/>
      <c r="O1088" s="30"/>
      <c r="P1088" s="30"/>
    </row>
    <row r="1089" spans="13:16" customFormat="1" x14ac:dyDescent="0.2">
      <c r="M1089" s="30"/>
      <c r="N1089" s="30"/>
      <c r="O1089" s="30"/>
      <c r="P1089" s="30"/>
    </row>
    <row r="1090" spans="13:16" customFormat="1" x14ac:dyDescent="0.2">
      <c r="M1090" s="30"/>
      <c r="N1090" s="30"/>
      <c r="O1090" s="30"/>
      <c r="P1090" s="30"/>
    </row>
    <row r="1091" spans="13:16" customFormat="1" x14ac:dyDescent="0.2">
      <c r="M1091" s="30"/>
      <c r="N1091" s="30"/>
      <c r="O1091" s="30"/>
      <c r="P1091" s="30"/>
    </row>
    <row r="1092" spans="13:16" customFormat="1" x14ac:dyDescent="0.2">
      <c r="M1092" s="30"/>
      <c r="N1092" s="30"/>
      <c r="O1092" s="30"/>
      <c r="P1092" s="30"/>
    </row>
    <row r="1093" spans="13:16" customFormat="1" x14ac:dyDescent="0.2">
      <c r="M1093" s="30"/>
      <c r="N1093" s="30"/>
      <c r="O1093" s="30"/>
      <c r="P1093" s="30"/>
    </row>
    <row r="1094" spans="13:16" customFormat="1" x14ac:dyDescent="0.2">
      <c r="M1094" s="30"/>
      <c r="N1094" s="30"/>
      <c r="O1094" s="30"/>
      <c r="P1094" s="30"/>
    </row>
    <row r="1095" spans="13:16" customFormat="1" x14ac:dyDescent="0.2">
      <c r="M1095" s="30"/>
      <c r="N1095" s="30"/>
      <c r="O1095" s="30"/>
      <c r="P1095" s="30"/>
    </row>
    <row r="1096" spans="13:16" customFormat="1" x14ac:dyDescent="0.2">
      <c r="M1096" s="30"/>
      <c r="N1096" s="30"/>
      <c r="O1096" s="30"/>
      <c r="P1096" s="30"/>
    </row>
    <row r="1097" spans="13:16" customFormat="1" x14ac:dyDescent="0.2">
      <c r="M1097" s="30"/>
      <c r="N1097" s="30"/>
      <c r="O1097" s="30"/>
      <c r="P1097" s="30"/>
    </row>
    <row r="1098" spans="13:16" customFormat="1" x14ac:dyDescent="0.2">
      <c r="M1098" s="30"/>
      <c r="N1098" s="30"/>
      <c r="O1098" s="30"/>
      <c r="P1098" s="30"/>
    </row>
    <row r="1099" spans="13:16" customFormat="1" x14ac:dyDescent="0.2">
      <c r="M1099" s="30"/>
      <c r="N1099" s="30"/>
      <c r="O1099" s="30"/>
      <c r="P1099" s="30"/>
    </row>
    <row r="1100" spans="13:16" customFormat="1" x14ac:dyDescent="0.2">
      <c r="M1100" s="30"/>
      <c r="N1100" s="30"/>
      <c r="O1100" s="30"/>
      <c r="P1100" s="30"/>
    </row>
    <row r="1101" spans="13:16" customFormat="1" x14ac:dyDescent="0.2">
      <c r="M1101" s="30"/>
      <c r="N1101" s="30"/>
      <c r="O1101" s="30"/>
      <c r="P1101" s="30"/>
    </row>
    <row r="1102" spans="13:16" customFormat="1" x14ac:dyDescent="0.2">
      <c r="M1102" s="30"/>
      <c r="N1102" s="30"/>
      <c r="O1102" s="30"/>
      <c r="P1102" s="30"/>
    </row>
    <row r="1103" spans="13:16" customFormat="1" x14ac:dyDescent="0.2">
      <c r="M1103" s="30"/>
      <c r="N1103" s="30"/>
      <c r="O1103" s="30"/>
      <c r="P1103" s="30"/>
    </row>
    <row r="1104" spans="13:16" customFormat="1" x14ac:dyDescent="0.2">
      <c r="M1104" s="30"/>
      <c r="N1104" s="30"/>
      <c r="O1104" s="30"/>
      <c r="P1104" s="30"/>
    </row>
    <row r="1105" spans="13:16" customFormat="1" x14ac:dyDescent="0.2">
      <c r="M1105" s="30"/>
      <c r="N1105" s="30"/>
      <c r="O1105" s="30"/>
      <c r="P1105" s="30"/>
    </row>
    <row r="1106" spans="13:16" customFormat="1" x14ac:dyDescent="0.2">
      <c r="M1106" s="30"/>
      <c r="N1106" s="30"/>
      <c r="O1106" s="30"/>
      <c r="P1106" s="30"/>
    </row>
    <row r="1107" spans="13:16" customFormat="1" x14ac:dyDescent="0.2">
      <c r="M1107" s="30"/>
      <c r="N1107" s="30"/>
      <c r="O1107" s="30"/>
      <c r="P1107" s="30"/>
    </row>
    <row r="1108" spans="13:16" customFormat="1" x14ac:dyDescent="0.2">
      <c r="M1108" s="30"/>
      <c r="N1108" s="30"/>
      <c r="O1108" s="30"/>
      <c r="P1108" s="30"/>
    </row>
    <row r="1109" spans="13:16" customFormat="1" x14ac:dyDescent="0.2">
      <c r="M1109" s="30"/>
      <c r="N1109" s="30"/>
      <c r="O1109" s="30"/>
      <c r="P1109" s="30"/>
    </row>
    <row r="1110" spans="13:16" customFormat="1" x14ac:dyDescent="0.2">
      <c r="M1110" s="30"/>
      <c r="N1110" s="30"/>
      <c r="O1110" s="30"/>
      <c r="P1110" s="30"/>
    </row>
    <row r="1111" spans="13:16" customFormat="1" x14ac:dyDescent="0.2">
      <c r="M1111" s="30"/>
      <c r="N1111" s="30"/>
      <c r="O1111" s="30"/>
      <c r="P1111" s="30"/>
    </row>
    <row r="1112" spans="13:16" customFormat="1" x14ac:dyDescent="0.2">
      <c r="M1112" s="30"/>
      <c r="N1112" s="30"/>
      <c r="O1112" s="30"/>
      <c r="P1112" s="30"/>
    </row>
    <row r="1113" spans="13:16" customFormat="1" x14ac:dyDescent="0.2">
      <c r="M1113" s="30"/>
      <c r="N1113" s="30"/>
      <c r="O1113" s="30"/>
      <c r="P1113" s="30"/>
    </row>
    <row r="1114" spans="13:16" customFormat="1" x14ac:dyDescent="0.2">
      <c r="M1114" s="30"/>
      <c r="N1114" s="30"/>
      <c r="O1114" s="30"/>
      <c r="P1114" s="30"/>
    </row>
    <row r="1115" spans="13:16" customFormat="1" x14ac:dyDescent="0.2">
      <c r="M1115" s="30"/>
      <c r="N1115" s="30"/>
      <c r="O1115" s="30"/>
      <c r="P1115" s="30"/>
    </row>
    <row r="1116" spans="13:16" customFormat="1" x14ac:dyDescent="0.2">
      <c r="M1116" s="30"/>
      <c r="N1116" s="30"/>
      <c r="O1116" s="30"/>
      <c r="P1116" s="30"/>
    </row>
    <row r="1117" spans="13:16" customFormat="1" x14ac:dyDescent="0.2">
      <c r="M1117" s="30"/>
      <c r="N1117" s="30"/>
      <c r="O1117" s="30"/>
      <c r="P1117" s="30"/>
    </row>
    <row r="1118" spans="13:16" customFormat="1" x14ac:dyDescent="0.2">
      <c r="M1118" s="30"/>
      <c r="N1118" s="30"/>
      <c r="O1118" s="30"/>
      <c r="P1118" s="30"/>
    </row>
    <row r="1119" spans="13:16" customFormat="1" x14ac:dyDescent="0.2">
      <c r="M1119" s="30"/>
      <c r="N1119" s="30"/>
      <c r="O1119" s="30"/>
      <c r="P1119" s="30"/>
    </row>
    <row r="1120" spans="13:16" customFormat="1" x14ac:dyDescent="0.2">
      <c r="M1120" s="30"/>
      <c r="N1120" s="30"/>
      <c r="O1120" s="30"/>
      <c r="P1120" s="30"/>
    </row>
    <row r="1121" spans="13:16" customFormat="1" x14ac:dyDescent="0.2">
      <c r="M1121" s="30"/>
      <c r="N1121" s="30"/>
      <c r="O1121" s="30"/>
      <c r="P1121" s="30"/>
    </row>
    <row r="1122" spans="13:16" customFormat="1" x14ac:dyDescent="0.2">
      <c r="M1122" s="30"/>
      <c r="N1122" s="30"/>
      <c r="O1122" s="30"/>
      <c r="P1122" s="30"/>
    </row>
    <row r="1123" spans="13:16" customFormat="1" x14ac:dyDescent="0.2">
      <c r="M1123" s="30"/>
      <c r="N1123" s="30"/>
      <c r="O1123" s="30"/>
      <c r="P1123" s="30"/>
    </row>
    <row r="1124" spans="13:16" customFormat="1" x14ac:dyDescent="0.2">
      <c r="M1124" s="30"/>
      <c r="N1124" s="30"/>
      <c r="O1124" s="30"/>
      <c r="P1124" s="30"/>
    </row>
    <row r="1125" spans="13:16" customFormat="1" x14ac:dyDescent="0.2">
      <c r="M1125" s="30"/>
      <c r="N1125" s="30"/>
      <c r="O1125" s="30"/>
      <c r="P1125" s="30"/>
    </row>
    <row r="1126" spans="13:16" customFormat="1" x14ac:dyDescent="0.2">
      <c r="M1126" s="30"/>
      <c r="N1126" s="30"/>
      <c r="O1126" s="30"/>
      <c r="P1126" s="30"/>
    </row>
    <row r="1127" spans="13:16" customFormat="1" x14ac:dyDescent="0.2">
      <c r="M1127" s="30"/>
      <c r="N1127" s="30"/>
      <c r="O1127" s="30"/>
      <c r="P1127" s="30"/>
    </row>
    <row r="1128" spans="13:16" customFormat="1" x14ac:dyDescent="0.2">
      <c r="M1128" s="30"/>
      <c r="N1128" s="30"/>
      <c r="O1128" s="30"/>
      <c r="P1128" s="30"/>
    </row>
    <row r="1129" spans="13:16" customFormat="1" x14ac:dyDescent="0.2">
      <c r="M1129" s="30"/>
      <c r="N1129" s="30"/>
      <c r="O1129" s="30"/>
      <c r="P1129" s="30"/>
    </row>
    <row r="1130" spans="13:16" customFormat="1" x14ac:dyDescent="0.2">
      <c r="M1130" s="30"/>
      <c r="N1130" s="30"/>
      <c r="O1130" s="30"/>
      <c r="P1130" s="30"/>
    </row>
    <row r="1131" spans="13:16" customFormat="1" x14ac:dyDescent="0.2">
      <c r="M1131" s="30"/>
      <c r="N1131" s="30"/>
      <c r="O1131" s="30"/>
      <c r="P1131" s="30"/>
    </row>
    <row r="1132" spans="13:16" customFormat="1" x14ac:dyDescent="0.2">
      <c r="M1132" s="30"/>
      <c r="N1132" s="30"/>
      <c r="O1132" s="30"/>
      <c r="P1132" s="30"/>
    </row>
    <row r="1133" spans="13:16" customFormat="1" x14ac:dyDescent="0.2">
      <c r="M1133" s="30"/>
      <c r="N1133" s="30"/>
      <c r="O1133" s="30"/>
      <c r="P1133" s="30"/>
    </row>
    <row r="1134" spans="13:16" customFormat="1" x14ac:dyDescent="0.2">
      <c r="M1134" s="30"/>
      <c r="N1134" s="30"/>
      <c r="O1134" s="30"/>
      <c r="P1134" s="30"/>
    </row>
    <row r="1135" spans="13:16" customFormat="1" x14ac:dyDescent="0.2">
      <c r="M1135" s="30"/>
      <c r="N1135" s="30"/>
      <c r="O1135" s="30"/>
      <c r="P1135" s="30"/>
    </row>
    <row r="1136" spans="13:16" customFormat="1" x14ac:dyDescent="0.2">
      <c r="M1136" s="30"/>
      <c r="N1136" s="30"/>
      <c r="O1136" s="30"/>
      <c r="P1136" s="30"/>
    </row>
    <row r="1137" spans="13:16" customFormat="1" x14ac:dyDescent="0.2">
      <c r="M1137" s="30"/>
      <c r="N1137" s="30"/>
      <c r="O1137" s="30"/>
      <c r="P1137" s="30"/>
    </row>
    <row r="1138" spans="13:16" customFormat="1" x14ac:dyDescent="0.2">
      <c r="M1138" s="30"/>
      <c r="N1138" s="30"/>
      <c r="O1138" s="30"/>
      <c r="P1138" s="30"/>
    </row>
    <row r="1139" spans="13:16" customFormat="1" x14ac:dyDescent="0.2">
      <c r="M1139" s="30"/>
      <c r="N1139" s="30"/>
      <c r="O1139" s="30"/>
      <c r="P1139" s="30"/>
    </row>
    <row r="1140" spans="13:16" customFormat="1" x14ac:dyDescent="0.2">
      <c r="M1140" s="30"/>
      <c r="N1140" s="30"/>
      <c r="O1140" s="30"/>
      <c r="P1140" s="30"/>
    </row>
    <row r="1141" spans="13:16" customFormat="1" x14ac:dyDescent="0.2">
      <c r="M1141" s="30"/>
      <c r="N1141" s="30"/>
      <c r="O1141" s="30"/>
      <c r="P1141" s="30"/>
    </row>
    <row r="1142" spans="13:16" customFormat="1" x14ac:dyDescent="0.2">
      <c r="M1142" s="30"/>
      <c r="N1142" s="30"/>
      <c r="O1142" s="30"/>
      <c r="P1142" s="30"/>
    </row>
    <row r="1143" spans="13:16" customFormat="1" x14ac:dyDescent="0.2">
      <c r="M1143" s="30"/>
      <c r="N1143" s="30"/>
      <c r="O1143" s="30"/>
      <c r="P1143" s="30"/>
    </row>
    <row r="1144" spans="13:16" customFormat="1" x14ac:dyDescent="0.2">
      <c r="M1144" s="30"/>
      <c r="N1144" s="30"/>
      <c r="O1144" s="30"/>
      <c r="P1144" s="30"/>
    </row>
    <row r="1145" spans="13:16" customFormat="1" x14ac:dyDescent="0.2">
      <c r="M1145" s="30"/>
      <c r="N1145" s="30"/>
      <c r="O1145" s="30"/>
      <c r="P1145" s="30"/>
    </row>
    <row r="1146" spans="13:16" customFormat="1" x14ac:dyDescent="0.2">
      <c r="M1146" s="30"/>
      <c r="N1146" s="30"/>
      <c r="O1146" s="30"/>
      <c r="P1146" s="30"/>
    </row>
    <row r="1147" spans="13:16" customFormat="1" x14ac:dyDescent="0.2">
      <c r="M1147" s="30"/>
      <c r="N1147" s="30"/>
      <c r="O1147" s="30"/>
      <c r="P1147" s="30"/>
    </row>
    <row r="1148" spans="13:16" customFormat="1" x14ac:dyDescent="0.2">
      <c r="M1148" s="30"/>
      <c r="N1148" s="30"/>
      <c r="O1148" s="30"/>
      <c r="P1148" s="30"/>
    </row>
    <row r="1149" spans="13:16" customFormat="1" x14ac:dyDescent="0.2">
      <c r="M1149" s="30"/>
      <c r="N1149" s="30"/>
      <c r="O1149" s="30"/>
      <c r="P1149" s="30"/>
    </row>
    <row r="1150" spans="13:16" customFormat="1" x14ac:dyDescent="0.2">
      <c r="M1150" s="30"/>
      <c r="N1150" s="30"/>
      <c r="O1150" s="30"/>
      <c r="P1150" s="30"/>
    </row>
    <row r="1151" spans="13:16" customFormat="1" x14ac:dyDescent="0.2">
      <c r="M1151" s="30"/>
      <c r="N1151" s="30"/>
      <c r="O1151" s="30"/>
      <c r="P1151" s="30"/>
    </row>
    <row r="1152" spans="13:16" customFormat="1" x14ac:dyDescent="0.2">
      <c r="M1152" s="30"/>
      <c r="N1152" s="30"/>
      <c r="O1152" s="30"/>
      <c r="P1152" s="30"/>
    </row>
    <row r="1153" spans="13:16" customFormat="1" x14ac:dyDescent="0.2">
      <c r="M1153" s="30"/>
      <c r="N1153" s="30"/>
      <c r="O1153" s="30"/>
      <c r="P1153" s="30"/>
    </row>
    <row r="1154" spans="13:16" customFormat="1" x14ac:dyDescent="0.2">
      <c r="M1154" s="30"/>
      <c r="N1154" s="30"/>
      <c r="O1154" s="30"/>
      <c r="P1154" s="30"/>
    </row>
    <row r="1155" spans="13:16" customFormat="1" x14ac:dyDescent="0.2">
      <c r="M1155" s="30"/>
      <c r="N1155" s="30"/>
      <c r="O1155" s="30"/>
      <c r="P1155" s="30"/>
    </row>
    <row r="1156" spans="13:16" customFormat="1" x14ac:dyDescent="0.2">
      <c r="M1156" s="30"/>
      <c r="N1156" s="30"/>
      <c r="O1156" s="30"/>
      <c r="P1156" s="30"/>
    </row>
    <row r="1157" spans="13:16" customFormat="1" x14ac:dyDescent="0.2">
      <c r="M1157" s="30"/>
      <c r="N1157" s="30"/>
      <c r="O1157" s="30"/>
      <c r="P1157" s="30"/>
    </row>
    <row r="1158" spans="13:16" customFormat="1" x14ac:dyDescent="0.2">
      <c r="M1158" s="30"/>
      <c r="N1158" s="30"/>
      <c r="O1158" s="30"/>
      <c r="P1158" s="30"/>
    </row>
    <row r="1159" spans="13:16" customFormat="1" x14ac:dyDescent="0.2">
      <c r="M1159" s="30"/>
      <c r="N1159" s="30"/>
      <c r="O1159" s="30"/>
      <c r="P1159" s="30"/>
    </row>
    <row r="1160" spans="13:16" customFormat="1" x14ac:dyDescent="0.2">
      <c r="M1160" s="30"/>
      <c r="N1160" s="30"/>
      <c r="O1160" s="30"/>
      <c r="P1160" s="30"/>
    </row>
    <row r="1161" spans="13:16" customFormat="1" x14ac:dyDescent="0.2">
      <c r="M1161" s="30"/>
      <c r="N1161" s="30"/>
      <c r="O1161" s="30"/>
      <c r="P1161" s="30"/>
    </row>
    <row r="1162" spans="13:16" customFormat="1" x14ac:dyDescent="0.2">
      <c r="M1162" s="30"/>
      <c r="N1162" s="30"/>
      <c r="O1162" s="30"/>
      <c r="P1162" s="30"/>
    </row>
    <row r="1163" spans="13:16" customFormat="1" x14ac:dyDescent="0.2">
      <c r="M1163" s="30"/>
      <c r="N1163" s="30"/>
      <c r="O1163" s="30"/>
      <c r="P1163" s="30"/>
    </row>
    <row r="1164" spans="13:16" customFormat="1" x14ac:dyDescent="0.2">
      <c r="M1164" s="30"/>
      <c r="N1164" s="30"/>
      <c r="O1164" s="30"/>
      <c r="P1164" s="30"/>
    </row>
    <row r="1165" spans="13:16" customFormat="1" x14ac:dyDescent="0.2">
      <c r="M1165" s="30"/>
      <c r="N1165" s="30"/>
      <c r="O1165" s="30"/>
      <c r="P1165" s="30"/>
    </row>
    <row r="1166" spans="13:16" customFormat="1" x14ac:dyDescent="0.2">
      <c r="M1166" s="30"/>
      <c r="N1166" s="30"/>
      <c r="O1166" s="30"/>
      <c r="P1166" s="30"/>
    </row>
    <row r="1167" spans="13:16" customFormat="1" x14ac:dyDescent="0.2">
      <c r="M1167" s="30"/>
      <c r="N1167" s="30"/>
      <c r="O1167" s="30"/>
      <c r="P1167" s="30"/>
    </row>
    <row r="1168" spans="13:16" customFormat="1" x14ac:dyDescent="0.2">
      <c r="M1168" s="30"/>
      <c r="N1168" s="30"/>
      <c r="O1168" s="30"/>
      <c r="P1168" s="30"/>
    </row>
    <row r="1169" spans="13:16" customFormat="1" x14ac:dyDescent="0.2">
      <c r="M1169" s="30"/>
      <c r="N1169" s="30"/>
      <c r="O1169" s="30"/>
      <c r="P1169" s="30"/>
    </row>
    <row r="1170" spans="13:16" customFormat="1" x14ac:dyDescent="0.2">
      <c r="M1170" s="30"/>
      <c r="N1170" s="30"/>
      <c r="O1170" s="30"/>
      <c r="P1170" s="30"/>
    </row>
    <row r="1171" spans="13:16" customFormat="1" x14ac:dyDescent="0.2">
      <c r="M1171" s="30"/>
      <c r="N1171" s="30"/>
      <c r="O1171" s="30"/>
      <c r="P1171" s="30"/>
    </row>
    <row r="1172" spans="13:16" customFormat="1" x14ac:dyDescent="0.2">
      <c r="M1172" s="30"/>
      <c r="N1172" s="30"/>
      <c r="O1172" s="30"/>
      <c r="P1172" s="30"/>
    </row>
    <row r="1173" spans="13:16" customFormat="1" x14ac:dyDescent="0.2">
      <c r="M1173" s="30"/>
      <c r="N1173" s="30"/>
      <c r="O1173" s="30"/>
      <c r="P1173" s="30"/>
    </row>
    <row r="1174" spans="13:16" customFormat="1" x14ac:dyDescent="0.2">
      <c r="M1174" s="30"/>
      <c r="N1174" s="30"/>
      <c r="O1174" s="30"/>
      <c r="P1174" s="30"/>
    </row>
    <row r="1175" spans="13:16" customFormat="1" x14ac:dyDescent="0.2">
      <c r="M1175" s="30"/>
      <c r="N1175" s="30"/>
      <c r="O1175" s="30"/>
      <c r="P1175" s="30"/>
    </row>
    <row r="1176" spans="13:16" customFormat="1" x14ac:dyDescent="0.2">
      <c r="M1176" s="30"/>
      <c r="N1176" s="30"/>
      <c r="O1176" s="30"/>
      <c r="P1176" s="30"/>
    </row>
    <row r="1177" spans="13:16" customFormat="1" x14ac:dyDescent="0.2">
      <c r="M1177" s="30"/>
      <c r="N1177" s="30"/>
      <c r="O1177" s="30"/>
      <c r="P1177" s="30"/>
    </row>
    <row r="1178" spans="13:16" customFormat="1" x14ac:dyDescent="0.2">
      <c r="M1178" s="30"/>
      <c r="N1178" s="30"/>
      <c r="O1178" s="30"/>
      <c r="P1178" s="30"/>
    </row>
    <row r="1179" spans="13:16" customFormat="1" x14ac:dyDescent="0.2">
      <c r="M1179" s="30"/>
      <c r="N1179" s="30"/>
      <c r="O1179" s="30"/>
      <c r="P1179" s="30"/>
    </row>
    <row r="1180" spans="13:16" customFormat="1" x14ac:dyDescent="0.2">
      <c r="M1180" s="30"/>
      <c r="N1180" s="30"/>
      <c r="O1180" s="30"/>
      <c r="P1180" s="30"/>
    </row>
    <row r="1181" spans="13:16" customFormat="1" x14ac:dyDescent="0.2">
      <c r="M1181" s="30"/>
      <c r="N1181" s="30"/>
      <c r="O1181" s="30"/>
      <c r="P1181" s="30"/>
    </row>
    <row r="1182" spans="13:16" customFormat="1" x14ac:dyDescent="0.2">
      <c r="M1182" s="30"/>
      <c r="N1182" s="30"/>
      <c r="O1182" s="30"/>
      <c r="P1182" s="30"/>
    </row>
    <row r="1183" spans="13:16" customFormat="1" x14ac:dyDescent="0.2">
      <c r="M1183" s="30"/>
      <c r="N1183" s="30"/>
      <c r="O1183" s="30"/>
      <c r="P1183" s="30"/>
    </row>
    <row r="1184" spans="13:16" customFormat="1" x14ac:dyDescent="0.2">
      <c r="M1184" s="30"/>
      <c r="N1184" s="30"/>
      <c r="O1184" s="30"/>
      <c r="P1184" s="30"/>
    </row>
    <row r="1185" spans="13:16" customFormat="1" x14ac:dyDescent="0.2">
      <c r="M1185" s="30"/>
      <c r="N1185" s="30"/>
      <c r="O1185" s="30"/>
      <c r="P1185" s="30"/>
    </row>
    <row r="1186" spans="13:16" customFormat="1" x14ac:dyDescent="0.2">
      <c r="M1186" s="30"/>
      <c r="N1186" s="30"/>
      <c r="O1186" s="30"/>
      <c r="P1186" s="30"/>
    </row>
    <row r="1187" spans="13:16" customFormat="1" x14ac:dyDescent="0.2">
      <c r="M1187" s="30"/>
      <c r="N1187" s="30"/>
      <c r="O1187" s="30"/>
      <c r="P1187" s="30"/>
    </row>
    <row r="1188" spans="13:16" customFormat="1" x14ac:dyDescent="0.2">
      <c r="M1188" s="30"/>
      <c r="N1188" s="30"/>
      <c r="O1188" s="30"/>
      <c r="P1188" s="30"/>
    </row>
    <row r="1189" spans="13:16" customFormat="1" x14ac:dyDescent="0.2">
      <c r="M1189" s="30"/>
      <c r="N1189" s="30"/>
      <c r="O1189" s="30"/>
      <c r="P1189" s="30"/>
    </row>
    <row r="1190" spans="13:16" customFormat="1" x14ac:dyDescent="0.2">
      <c r="M1190" s="30"/>
      <c r="N1190" s="30"/>
      <c r="O1190" s="30"/>
      <c r="P1190" s="30"/>
    </row>
    <row r="1191" spans="13:16" customFormat="1" x14ac:dyDescent="0.2">
      <c r="M1191" s="30"/>
      <c r="N1191" s="30"/>
      <c r="O1191" s="30"/>
      <c r="P1191" s="30"/>
    </row>
    <row r="1192" spans="13:16" customFormat="1" x14ac:dyDescent="0.2">
      <c r="M1192" s="30"/>
      <c r="N1192" s="30"/>
      <c r="O1192" s="30"/>
      <c r="P1192" s="30"/>
    </row>
    <row r="1193" spans="13:16" customFormat="1" x14ac:dyDescent="0.2">
      <c r="M1193" s="30"/>
      <c r="N1193" s="30"/>
      <c r="O1193" s="30"/>
      <c r="P1193" s="30"/>
    </row>
    <row r="1194" spans="13:16" customFormat="1" x14ac:dyDescent="0.2">
      <c r="M1194" s="30"/>
      <c r="N1194" s="30"/>
      <c r="O1194" s="30"/>
      <c r="P1194" s="30"/>
    </row>
    <row r="1195" spans="13:16" customFormat="1" x14ac:dyDescent="0.2">
      <c r="M1195" s="30"/>
      <c r="N1195" s="30"/>
      <c r="O1195" s="30"/>
      <c r="P1195" s="30"/>
    </row>
    <row r="1196" spans="13:16" customFormat="1" x14ac:dyDescent="0.2">
      <c r="M1196" s="30"/>
      <c r="N1196" s="30"/>
      <c r="O1196" s="30"/>
      <c r="P1196" s="30"/>
    </row>
    <row r="1197" spans="13:16" customFormat="1" x14ac:dyDescent="0.2">
      <c r="M1197" s="30"/>
      <c r="N1197" s="30"/>
      <c r="O1197" s="30"/>
      <c r="P1197" s="30"/>
    </row>
    <row r="1198" spans="13:16" customFormat="1" x14ac:dyDescent="0.2">
      <c r="M1198" s="30"/>
      <c r="N1198" s="30"/>
      <c r="O1198" s="30"/>
      <c r="P1198" s="30"/>
    </row>
    <row r="1199" spans="13:16" customFormat="1" x14ac:dyDescent="0.2">
      <c r="M1199" s="30"/>
      <c r="N1199" s="30"/>
      <c r="O1199" s="30"/>
      <c r="P1199" s="30"/>
    </row>
    <row r="1200" spans="13:16" customFormat="1" x14ac:dyDescent="0.2">
      <c r="M1200" s="30"/>
      <c r="N1200" s="30"/>
      <c r="O1200" s="30"/>
      <c r="P1200" s="30"/>
    </row>
    <row r="1201" spans="13:16" customFormat="1" x14ac:dyDescent="0.2">
      <c r="M1201" s="30"/>
      <c r="N1201" s="30"/>
      <c r="O1201" s="30"/>
      <c r="P1201" s="30"/>
    </row>
    <row r="1202" spans="13:16" customFormat="1" x14ac:dyDescent="0.2">
      <c r="M1202" s="30"/>
      <c r="N1202" s="30"/>
      <c r="O1202" s="30"/>
      <c r="P1202" s="30"/>
    </row>
    <row r="1203" spans="13:16" customFormat="1" x14ac:dyDescent="0.2">
      <c r="M1203" s="30"/>
      <c r="N1203" s="30"/>
      <c r="O1203" s="30"/>
      <c r="P1203" s="30"/>
    </row>
    <row r="1204" spans="13:16" customFormat="1" x14ac:dyDescent="0.2">
      <c r="M1204" s="30"/>
      <c r="N1204" s="30"/>
      <c r="O1204" s="30"/>
      <c r="P1204" s="30"/>
    </row>
    <row r="1205" spans="13:16" customFormat="1" x14ac:dyDescent="0.2">
      <c r="M1205" s="30"/>
      <c r="N1205" s="30"/>
      <c r="O1205" s="30"/>
      <c r="P1205" s="30"/>
    </row>
    <row r="1206" spans="13:16" customFormat="1" x14ac:dyDescent="0.2">
      <c r="M1206" s="30"/>
      <c r="N1206" s="30"/>
      <c r="O1206" s="30"/>
      <c r="P1206" s="30"/>
    </row>
    <row r="1207" spans="13:16" customFormat="1" x14ac:dyDescent="0.2">
      <c r="M1207" s="30"/>
      <c r="N1207" s="30"/>
      <c r="O1207" s="30"/>
      <c r="P1207" s="30"/>
    </row>
    <row r="1208" spans="13:16" customFormat="1" x14ac:dyDescent="0.2">
      <c r="M1208" s="30"/>
      <c r="N1208" s="30"/>
      <c r="O1208" s="30"/>
      <c r="P1208" s="30"/>
    </row>
    <row r="1209" spans="13:16" customFormat="1" x14ac:dyDescent="0.2">
      <c r="M1209" s="30"/>
      <c r="N1209" s="30"/>
      <c r="O1209" s="30"/>
      <c r="P1209" s="30"/>
    </row>
    <row r="1210" spans="13:16" customFormat="1" x14ac:dyDescent="0.2">
      <c r="M1210" s="30"/>
      <c r="N1210" s="30"/>
      <c r="O1210" s="30"/>
      <c r="P1210" s="30"/>
    </row>
    <row r="1211" spans="13:16" customFormat="1" x14ac:dyDescent="0.2">
      <c r="M1211" s="30"/>
      <c r="N1211" s="30"/>
      <c r="O1211" s="30"/>
      <c r="P1211" s="30"/>
    </row>
    <row r="1212" spans="13:16" customFormat="1" x14ac:dyDescent="0.2">
      <c r="M1212" s="30"/>
      <c r="N1212" s="30"/>
      <c r="O1212" s="30"/>
      <c r="P1212" s="30"/>
    </row>
    <row r="1213" spans="13:16" customFormat="1" x14ac:dyDescent="0.2">
      <c r="M1213" s="30"/>
      <c r="N1213" s="30"/>
      <c r="O1213" s="30"/>
      <c r="P1213" s="30"/>
    </row>
    <row r="1214" spans="13:16" customFormat="1" x14ac:dyDescent="0.2">
      <c r="M1214" s="30"/>
      <c r="N1214" s="30"/>
      <c r="O1214" s="30"/>
      <c r="P1214" s="30"/>
    </row>
    <row r="1215" spans="13:16" customFormat="1" x14ac:dyDescent="0.2">
      <c r="M1215" s="30"/>
      <c r="N1215" s="30"/>
      <c r="O1215" s="30"/>
      <c r="P1215" s="30"/>
    </row>
    <row r="1216" spans="13:16" customFormat="1" x14ac:dyDescent="0.2">
      <c r="M1216" s="30"/>
      <c r="N1216" s="30"/>
      <c r="O1216" s="30"/>
      <c r="P1216" s="30"/>
    </row>
    <row r="1217" spans="13:16" customFormat="1" x14ac:dyDescent="0.2">
      <c r="M1217" s="30"/>
      <c r="N1217" s="30"/>
      <c r="O1217" s="30"/>
      <c r="P1217" s="30"/>
    </row>
    <row r="1218" spans="13:16" customFormat="1" x14ac:dyDescent="0.2">
      <c r="M1218" s="30"/>
      <c r="N1218" s="30"/>
      <c r="O1218" s="30"/>
      <c r="P1218" s="30"/>
    </row>
    <row r="1219" spans="13:16" customFormat="1" x14ac:dyDescent="0.2">
      <c r="M1219" s="30"/>
      <c r="N1219" s="30"/>
      <c r="O1219" s="30"/>
      <c r="P1219" s="30"/>
    </row>
    <row r="1220" spans="13:16" customFormat="1" x14ac:dyDescent="0.2">
      <c r="M1220" s="30"/>
      <c r="N1220" s="30"/>
      <c r="O1220" s="30"/>
      <c r="P1220" s="30"/>
    </row>
    <row r="1221" spans="13:16" customFormat="1" x14ac:dyDescent="0.2">
      <c r="M1221" s="30"/>
      <c r="N1221" s="30"/>
      <c r="O1221" s="30"/>
      <c r="P1221" s="30"/>
    </row>
    <row r="1222" spans="13:16" customFormat="1" x14ac:dyDescent="0.2">
      <c r="M1222" s="30"/>
      <c r="N1222" s="30"/>
      <c r="O1222" s="30"/>
      <c r="P1222" s="30"/>
    </row>
    <row r="1223" spans="13:16" customFormat="1" x14ac:dyDescent="0.2">
      <c r="M1223" s="30"/>
      <c r="N1223" s="30"/>
      <c r="O1223" s="30"/>
      <c r="P1223" s="30"/>
    </row>
    <row r="1224" spans="13:16" customFormat="1" x14ac:dyDescent="0.2">
      <c r="M1224" s="30"/>
      <c r="N1224" s="30"/>
      <c r="O1224" s="30"/>
      <c r="P1224" s="30"/>
    </row>
    <row r="1225" spans="13:16" customFormat="1" x14ac:dyDescent="0.2">
      <c r="M1225" s="30"/>
      <c r="N1225" s="30"/>
      <c r="O1225" s="30"/>
      <c r="P1225" s="30"/>
    </row>
    <row r="1226" spans="13:16" customFormat="1" x14ac:dyDescent="0.2">
      <c r="M1226" s="30"/>
      <c r="N1226" s="30"/>
      <c r="O1226" s="30"/>
      <c r="P1226" s="30"/>
    </row>
    <row r="1227" spans="13:16" customFormat="1" x14ac:dyDescent="0.2">
      <c r="M1227" s="30"/>
      <c r="N1227" s="30"/>
      <c r="O1227" s="30"/>
      <c r="P1227" s="30"/>
    </row>
    <row r="1228" spans="13:16" customFormat="1" x14ac:dyDescent="0.2">
      <c r="M1228" s="30"/>
      <c r="N1228" s="30"/>
      <c r="O1228" s="30"/>
      <c r="P1228" s="30"/>
    </row>
    <row r="1229" spans="13:16" customFormat="1" x14ac:dyDescent="0.2">
      <c r="M1229" s="30"/>
      <c r="N1229" s="30"/>
      <c r="O1229" s="30"/>
      <c r="P1229" s="30"/>
    </row>
    <row r="1230" spans="13:16" customFormat="1" x14ac:dyDescent="0.2">
      <c r="M1230" s="30"/>
      <c r="N1230" s="30"/>
      <c r="O1230" s="30"/>
      <c r="P1230" s="30"/>
    </row>
    <row r="1231" spans="13:16" customFormat="1" x14ac:dyDescent="0.2">
      <c r="M1231" s="30"/>
      <c r="N1231" s="30"/>
      <c r="O1231" s="30"/>
      <c r="P1231" s="30"/>
    </row>
    <row r="1232" spans="13:16" customFormat="1" x14ac:dyDescent="0.2">
      <c r="M1232" s="30"/>
      <c r="N1232" s="30"/>
      <c r="O1232" s="30"/>
      <c r="P1232" s="30"/>
    </row>
    <row r="1233" spans="13:16" customFormat="1" x14ac:dyDescent="0.2">
      <c r="M1233" s="30"/>
      <c r="N1233" s="30"/>
      <c r="O1233" s="30"/>
      <c r="P1233" s="30"/>
    </row>
    <row r="1234" spans="13:16" customFormat="1" x14ac:dyDescent="0.2">
      <c r="M1234" s="30"/>
      <c r="N1234" s="30"/>
      <c r="O1234" s="30"/>
      <c r="P1234" s="30"/>
    </row>
    <row r="1235" spans="13:16" customFormat="1" x14ac:dyDescent="0.2">
      <c r="M1235" s="30"/>
      <c r="N1235" s="30"/>
      <c r="O1235" s="30"/>
      <c r="P1235" s="30"/>
    </row>
    <row r="1236" spans="13:16" customFormat="1" x14ac:dyDescent="0.2">
      <c r="M1236" s="30"/>
      <c r="N1236" s="30"/>
      <c r="O1236" s="30"/>
      <c r="P1236" s="30"/>
    </row>
    <row r="1237" spans="13:16" customFormat="1" x14ac:dyDescent="0.2">
      <c r="M1237" s="30"/>
      <c r="N1237" s="30"/>
      <c r="O1237" s="30"/>
      <c r="P1237" s="30"/>
    </row>
    <row r="1238" spans="13:16" customFormat="1" x14ac:dyDescent="0.2">
      <c r="M1238" s="30"/>
      <c r="N1238" s="30"/>
      <c r="O1238" s="30"/>
      <c r="P1238" s="30"/>
    </row>
    <row r="1239" spans="13:16" customFormat="1" x14ac:dyDescent="0.2">
      <c r="M1239" s="30"/>
      <c r="N1239" s="30"/>
      <c r="O1239" s="30"/>
      <c r="P1239" s="30"/>
    </row>
    <row r="1240" spans="13:16" customFormat="1" x14ac:dyDescent="0.2">
      <c r="M1240" s="30"/>
      <c r="N1240" s="30"/>
      <c r="O1240" s="30"/>
      <c r="P1240" s="30"/>
    </row>
    <row r="1241" spans="13:16" customFormat="1" x14ac:dyDescent="0.2">
      <c r="M1241" s="30"/>
      <c r="N1241" s="30"/>
      <c r="O1241" s="30"/>
      <c r="P1241" s="30"/>
    </row>
    <row r="1242" spans="13:16" customFormat="1" x14ac:dyDescent="0.2">
      <c r="M1242" s="30"/>
      <c r="N1242" s="30"/>
      <c r="O1242" s="30"/>
      <c r="P1242" s="30"/>
    </row>
    <row r="1243" spans="13:16" customFormat="1" x14ac:dyDescent="0.2">
      <c r="M1243" s="30"/>
      <c r="N1243" s="30"/>
      <c r="O1243" s="30"/>
      <c r="P1243" s="30"/>
    </row>
    <row r="1244" spans="13:16" customFormat="1" x14ac:dyDescent="0.2">
      <c r="M1244" s="30"/>
      <c r="N1244" s="30"/>
      <c r="O1244" s="30"/>
      <c r="P1244" s="30"/>
    </row>
    <row r="1245" spans="13:16" customFormat="1" x14ac:dyDescent="0.2">
      <c r="M1245" s="30"/>
      <c r="N1245" s="30"/>
      <c r="O1245" s="30"/>
      <c r="P1245" s="30"/>
    </row>
    <row r="1246" spans="13:16" customFormat="1" x14ac:dyDescent="0.2">
      <c r="M1246" s="30"/>
      <c r="N1246" s="30"/>
      <c r="O1246" s="30"/>
      <c r="P1246" s="30"/>
    </row>
    <row r="1247" spans="13:16" customFormat="1" x14ac:dyDescent="0.2">
      <c r="M1247" s="30"/>
      <c r="N1247" s="30"/>
      <c r="O1247" s="30"/>
      <c r="P1247" s="30"/>
    </row>
    <row r="1248" spans="13:16" customFormat="1" x14ac:dyDescent="0.2">
      <c r="M1248" s="30"/>
      <c r="N1248" s="30"/>
      <c r="O1248" s="30"/>
      <c r="P1248" s="30"/>
    </row>
    <row r="1249" spans="13:16" customFormat="1" x14ac:dyDescent="0.2">
      <c r="M1249" s="30"/>
      <c r="N1249" s="30"/>
      <c r="O1249" s="30"/>
      <c r="P1249" s="30"/>
    </row>
    <row r="1250" spans="13:16" customFormat="1" x14ac:dyDescent="0.2">
      <c r="M1250" s="30"/>
      <c r="N1250" s="30"/>
      <c r="O1250" s="30"/>
      <c r="P1250" s="30"/>
    </row>
    <row r="1251" spans="13:16" customFormat="1" x14ac:dyDescent="0.2">
      <c r="M1251" s="30"/>
      <c r="N1251" s="30"/>
      <c r="O1251" s="30"/>
      <c r="P1251" s="30"/>
    </row>
    <row r="1252" spans="13:16" customFormat="1" x14ac:dyDescent="0.2">
      <c r="M1252" s="30"/>
      <c r="N1252" s="30"/>
      <c r="O1252" s="30"/>
      <c r="P1252" s="30"/>
    </row>
    <row r="1253" spans="13:16" customFormat="1" x14ac:dyDescent="0.2">
      <c r="M1253" s="30"/>
      <c r="N1253" s="30"/>
      <c r="O1253" s="30"/>
      <c r="P1253" s="30"/>
    </row>
    <row r="1254" spans="13:16" customFormat="1" x14ac:dyDescent="0.2">
      <c r="M1254" s="30"/>
      <c r="N1254" s="30"/>
      <c r="O1254" s="30"/>
      <c r="P1254" s="30"/>
    </row>
    <row r="1255" spans="13:16" customFormat="1" x14ac:dyDescent="0.2">
      <c r="M1255" s="30"/>
      <c r="N1255" s="30"/>
      <c r="O1255" s="30"/>
      <c r="P1255" s="30"/>
    </row>
    <row r="1256" spans="13:16" customFormat="1" x14ac:dyDescent="0.2">
      <c r="M1256" s="30"/>
      <c r="N1256" s="30"/>
      <c r="O1256" s="30"/>
      <c r="P1256" s="30"/>
    </row>
    <row r="1257" spans="13:16" customFormat="1" x14ac:dyDescent="0.2">
      <c r="M1257" s="30"/>
      <c r="N1257" s="30"/>
      <c r="O1257" s="30"/>
      <c r="P1257" s="30"/>
    </row>
    <row r="1258" spans="13:16" customFormat="1" x14ac:dyDescent="0.2">
      <c r="M1258" s="30"/>
      <c r="N1258" s="30"/>
      <c r="O1258" s="30"/>
      <c r="P1258" s="30"/>
    </row>
    <row r="1259" spans="13:16" customFormat="1" x14ac:dyDescent="0.2">
      <c r="M1259" s="30"/>
      <c r="N1259" s="30"/>
      <c r="O1259" s="30"/>
      <c r="P1259" s="30"/>
    </row>
    <row r="1260" spans="13:16" customFormat="1" x14ac:dyDescent="0.2">
      <c r="M1260" s="30"/>
      <c r="N1260" s="30"/>
      <c r="O1260" s="30"/>
      <c r="P1260" s="30"/>
    </row>
    <row r="1261" spans="13:16" customFormat="1" x14ac:dyDescent="0.2">
      <c r="M1261" s="30"/>
      <c r="N1261" s="30"/>
      <c r="O1261" s="30"/>
      <c r="P1261" s="30"/>
    </row>
    <row r="1262" spans="13:16" customFormat="1" x14ac:dyDescent="0.2">
      <c r="M1262" s="30"/>
      <c r="N1262" s="30"/>
      <c r="O1262" s="30"/>
      <c r="P1262" s="30"/>
    </row>
    <row r="1263" spans="13:16" customFormat="1" x14ac:dyDescent="0.2">
      <c r="M1263" s="30"/>
      <c r="N1263" s="30"/>
      <c r="O1263" s="30"/>
      <c r="P1263" s="30"/>
    </row>
    <row r="1264" spans="13:16" customFormat="1" x14ac:dyDescent="0.2">
      <c r="M1264" s="30"/>
      <c r="N1264" s="30"/>
      <c r="O1264" s="30"/>
      <c r="P1264" s="30"/>
    </row>
    <row r="1265" spans="13:16" customFormat="1" x14ac:dyDescent="0.2">
      <c r="M1265" s="30"/>
      <c r="N1265" s="30"/>
      <c r="O1265" s="30"/>
      <c r="P1265" s="30"/>
    </row>
    <row r="1266" spans="13:16" customFormat="1" x14ac:dyDescent="0.2">
      <c r="M1266" s="30"/>
      <c r="N1266" s="30"/>
      <c r="O1266" s="30"/>
      <c r="P1266" s="30"/>
    </row>
    <row r="1267" spans="13:16" customFormat="1" x14ac:dyDescent="0.2">
      <c r="M1267" s="30"/>
      <c r="N1267" s="30"/>
      <c r="O1267" s="30"/>
      <c r="P1267" s="30"/>
    </row>
    <row r="1268" spans="13:16" customFormat="1" x14ac:dyDescent="0.2">
      <c r="M1268" s="30"/>
      <c r="N1268" s="30"/>
      <c r="O1268" s="30"/>
      <c r="P1268" s="30"/>
    </row>
    <row r="1269" spans="13:16" customFormat="1" x14ac:dyDescent="0.2">
      <c r="M1269" s="30"/>
      <c r="N1269" s="30"/>
      <c r="O1269" s="30"/>
      <c r="P1269" s="30"/>
    </row>
    <row r="1270" spans="13:16" customFormat="1" x14ac:dyDescent="0.2">
      <c r="M1270" s="30"/>
      <c r="N1270" s="30"/>
      <c r="O1270" s="30"/>
      <c r="P1270" s="30"/>
    </row>
    <row r="1271" spans="13:16" customFormat="1" x14ac:dyDescent="0.2">
      <c r="M1271" s="30"/>
      <c r="N1271" s="30"/>
      <c r="O1271" s="30"/>
      <c r="P1271" s="30"/>
    </row>
    <row r="1272" spans="13:16" customFormat="1" x14ac:dyDescent="0.2">
      <c r="M1272" s="30"/>
      <c r="N1272" s="30"/>
      <c r="O1272" s="30"/>
      <c r="P1272" s="30"/>
    </row>
    <row r="1273" spans="13:16" customFormat="1" x14ac:dyDescent="0.2">
      <c r="M1273" s="30"/>
      <c r="N1273" s="30"/>
      <c r="O1273" s="30"/>
      <c r="P1273" s="30"/>
    </row>
    <row r="1274" spans="13:16" customFormat="1" x14ac:dyDescent="0.2">
      <c r="M1274" s="30"/>
      <c r="N1274" s="30"/>
      <c r="O1274" s="30"/>
      <c r="P1274" s="30"/>
    </row>
    <row r="1275" spans="13:16" customFormat="1" x14ac:dyDescent="0.2">
      <c r="M1275" s="30"/>
      <c r="N1275" s="30"/>
      <c r="O1275" s="30"/>
      <c r="P1275" s="30"/>
    </row>
    <row r="1276" spans="13:16" customFormat="1" x14ac:dyDescent="0.2">
      <c r="M1276" s="30"/>
      <c r="N1276" s="30"/>
      <c r="O1276" s="30"/>
      <c r="P1276" s="30"/>
    </row>
    <row r="1277" spans="13:16" customFormat="1" x14ac:dyDescent="0.2">
      <c r="M1277" s="30"/>
      <c r="N1277" s="30"/>
      <c r="O1277" s="30"/>
      <c r="P1277" s="30"/>
    </row>
    <row r="1278" spans="13:16" customFormat="1" x14ac:dyDescent="0.2">
      <c r="M1278" s="30"/>
      <c r="N1278" s="30"/>
      <c r="O1278" s="30"/>
      <c r="P1278" s="30"/>
    </row>
    <row r="1279" spans="13:16" customFormat="1" x14ac:dyDescent="0.2">
      <c r="M1279" s="30"/>
      <c r="N1279" s="30"/>
      <c r="O1279" s="30"/>
      <c r="P1279" s="30"/>
    </row>
    <row r="1280" spans="13:16" customFormat="1" x14ac:dyDescent="0.2">
      <c r="M1280" s="30"/>
      <c r="N1280" s="30"/>
      <c r="O1280" s="30"/>
      <c r="P1280" s="30"/>
    </row>
    <row r="1281" spans="13:16" customFormat="1" x14ac:dyDescent="0.2">
      <c r="M1281" s="30"/>
      <c r="N1281" s="30"/>
      <c r="O1281" s="30"/>
      <c r="P1281" s="30"/>
    </row>
    <row r="1282" spans="13:16" customFormat="1" x14ac:dyDescent="0.2">
      <c r="M1282" s="30"/>
      <c r="N1282" s="30"/>
      <c r="O1282" s="30"/>
      <c r="P1282" s="30"/>
    </row>
    <row r="1283" spans="13:16" customFormat="1" x14ac:dyDescent="0.2">
      <c r="M1283" s="30"/>
      <c r="N1283" s="30"/>
      <c r="O1283" s="30"/>
      <c r="P1283" s="30"/>
    </row>
    <row r="1284" spans="13:16" customFormat="1" x14ac:dyDescent="0.2">
      <c r="M1284" s="30"/>
      <c r="N1284" s="30"/>
      <c r="O1284" s="30"/>
      <c r="P1284" s="30"/>
    </row>
    <row r="1285" spans="13:16" customFormat="1" x14ac:dyDescent="0.2">
      <c r="M1285" s="30"/>
      <c r="N1285" s="30"/>
      <c r="O1285" s="30"/>
      <c r="P1285" s="30"/>
    </row>
    <row r="1286" spans="13:16" customFormat="1" x14ac:dyDescent="0.2">
      <c r="M1286" s="30"/>
      <c r="N1286" s="30"/>
      <c r="O1286" s="30"/>
      <c r="P1286" s="30"/>
    </row>
    <row r="1287" spans="13:16" customFormat="1" x14ac:dyDescent="0.2">
      <c r="M1287" s="30"/>
      <c r="N1287" s="30"/>
      <c r="O1287" s="30"/>
      <c r="P1287" s="30"/>
    </row>
    <row r="1288" spans="13:16" customFormat="1" x14ac:dyDescent="0.2">
      <c r="M1288" s="30"/>
      <c r="N1288" s="30"/>
      <c r="O1288" s="30"/>
      <c r="P1288" s="30"/>
    </row>
    <row r="1289" spans="13:16" customFormat="1" x14ac:dyDescent="0.2">
      <c r="M1289" s="30"/>
      <c r="N1289" s="30"/>
      <c r="O1289" s="30"/>
      <c r="P1289" s="30"/>
    </row>
    <row r="1290" spans="13:16" customFormat="1" x14ac:dyDescent="0.2">
      <c r="M1290" s="30"/>
      <c r="N1290" s="30"/>
      <c r="O1290" s="30"/>
      <c r="P1290" s="30"/>
    </row>
    <row r="1291" spans="13:16" customFormat="1" x14ac:dyDescent="0.2">
      <c r="M1291" s="30"/>
      <c r="N1291" s="30"/>
      <c r="O1291" s="30"/>
      <c r="P1291" s="30"/>
    </row>
    <row r="1292" spans="13:16" customFormat="1" x14ac:dyDescent="0.2">
      <c r="M1292" s="30"/>
      <c r="N1292" s="30"/>
      <c r="O1292" s="30"/>
      <c r="P1292" s="30"/>
    </row>
    <row r="1293" spans="13:16" customFormat="1" x14ac:dyDescent="0.2">
      <c r="M1293" s="30"/>
      <c r="N1293" s="30"/>
      <c r="O1293" s="30"/>
      <c r="P1293" s="30"/>
    </row>
    <row r="1294" spans="13:16" customFormat="1" x14ac:dyDescent="0.2">
      <c r="M1294" s="30"/>
      <c r="N1294" s="30"/>
      <c r="O1294" s="30"/>
      <c r="P1294" s="30"/>
    </row>
    <row r="1295" spans="13:16" customFormat="1" x14ac:dyDescent="0.2">
      <c r="M1295" s="30"/>
      <c r="N1295" s="30"/>
      <c r="O1295" s="30"/>
      <c r="P1295" s="30"/>
    </row>
    <row r="1296" spans="13:16" customFormat="1" x14ac:dyDescent="0.2">
      <c r="M1296" s="30"/>
      <c r="N1296" s="30"/>
      <c r="O1296" s="30"/>
      <c r="P1296" s="30"/>
    </row>
    <row r="1297" spans="13:16" customFormat="1" x14ac:dyDescent="0.2">
      <c r="M1297" s="30"/>
      <c r="N1297" s="30"/>
      <c r="O1297" s="30"/>
      <c r="P1297" s="30"/>
    </row>
    <row r="1298" spans="13:16" customFormat="1" x14ac:dyDescent="0.2">
      <c r="M1298" s="30"/>
      <c r="N1298" s="30"/>
      <c r="O1298" s="30"/>
      <c r="P1298" s="30"/>
    </row>
    <row r="1299" spans="13:16" customFormat="1" x14ac:dyDescent="0.2">
      <c r="M1299" s="30"/>
      <c r="N1299" s="30"/>
      <c r="O1299" s="30"/>
      <c r="P1299" s="30"/>
    </row>
    <row r="1300" spans="13:16" customFormat="1" x14ac:dyDescent="0.2">
      <c r="M1300" s="30"/>
      <c r="N1300" s="30"/>
      <c r="O1300" s="30"/>
      <c r="P1300" s="30"/>
    </row>
    <row r="1301" spans="13:16" customFormat="1" x14ac:dyDescent="0.2">
      <c r="M1301" s="30"/>
      <c r="N1301" s="30"/>
      <c r="O1301" s="30"/>
      <c r="P1301" s="30"/>
    </row>
    <row r="1302" spans="13:16" customFormat="1" x14ac:dyDescent="0.2">
      <c r="M1302" s="30"/>
      <c r="N1302" s="30"/>
      <c r="O1302" s="30"/>
      <c r="P1302" s="30"/>
    </row>
    <row r="1303" spans="13:16" customFormat="1" x14ac:dyDescent="0.2">
      <c r="M1303" s="30"/>
      <c r="N1303" s="30"/>
      <c r="O1303" s="30"/>
      <c r="P1303" s="30"/>
    </row>
    <row r="1304" spans="13:16" customFormat="1" x14ac:dyDescent="0.2">
      <c r="M1304" s="30"/>
      <c r="N1304" s="30"/>
      <c r="O1304" s="30"/>
      <c r="P1304" s="30"/>
    </row>
    <row r="1305" spans="13:16" customFormat="1" x14ac:dyDescent="0.2">
      <c r="M1305" s="30"/>
      <c r="N1305" s="30"/>
      <c r="O1305" s="30"/>
      <c r="P1305" s="30"/>
    </row>
    <row r="1306" spans="13:16" customFormat="1" x14ac:dyDescent="0.2">
      <c r="M1306" s="30"/>
      <c r="N1306" s="30"/>
      <c r="O1306" s="30"/>
      <c r="P1306" s="30"/>
    </row>
    <row r="1307" spans="13:16" customFormat="1" x14ac:dyDescent="0.2">
      <c r="M1307" s="30"/>
      <c r="N1307" s="30"/>
      <c r="O1307" s="30"/>
      <c r="P1307" s="30"/>
    </row>
    <row r="1308" spans="13:16" customFormat="1" x14ac:dyDescent="0.2">
      <c r="M1308" s="30"/>
      <c r="N1308" s="30"/>
      <c r="O1308" s="30"/>
      <c r="P1308" s="30"/>
    </row>
    <row r="1309" spans="13:16" customFormat="1" x14ac:dyDescent="0.2">
      <c r="M1309" s="30"/>
      <c r="N1309" s="30"/>
      <c r="O1309" s="30"/>
      <c r="P1309" s="30"/>
    </row>
    <row r="1310" spans="13:16" customFormat="1" x14ac:dyDescent="0.2">
      <c r="M1310" s="30"/>
      <c r="N1310" s="30"/>
      <c r="O1310" s="30"/>
      <c r="P1310" s="30"/>
    </row>
    <row r="1311" spans="13:16" customFormat="1" x14ac:dyDescent="0.2">
      <c r="M1311" s="30"/>
      <c r="N1311" s="30"/>
      <c r="O1311" s="30"/>
      <c r="P1311" s="30"/>
    </row>
    <row r="1312" spans="13:16" customFormat="1" x14ac:dyDescent="0.2">
      <c r="M1312" s="30"/>
      <c r="N1312" s="30"/>
      <c r="O1312" s="30"/>
      <c r="P1312" s="30"/>
    </row>
    <row r="1313" spans="13:16" customFormat="1" x14ac:dyDescent="0.2">
      <c r="M1313" s="30"/>
      <c r="N1313" s="30"/>
      <c r="O1313" s="30"/>
      <c r="P1313" s="30"/>
    </row>
    <row r="1314" spans="13:16" customFormat="1" x14ac:dyDescent="0.2">
      <c r="M1314" s="30"/>
      <c r="N1314" s="30"/>
      <c r="O1314" s="30"/>
      <c r="P1314" s="30"/>
    </row>
    <row r="1315" spans="13:16" customFormat="1" x14ac:dyDescent="0.2">
      <c r="M1315" s="30"/>
      <c r="N1315" s="30"/>
      <c r="O1315" s="30"/>
      <c r="P1315" s="30"/>
    </row>
    <row r="1316" spans="13:16" customFormat="1" x14ac:dyDescent="0.2">
      <c r="M1316" s="30"/>
      <c r="N1316" s="30"/>
      <c r="O1316" s="30"/>
      <c r="P1316" s="30"/>
    </row>
    <row r="1317" spans="13:16" customFormat="1" x14ac:dyDescent="0.2">
      <c r="M1317" s="30"/>
      <c r="N1317" s="30"/>
      <c r="O1317" s="30"/>
      <c r="P1317" s="30"/>
    </row>
    <row r="1318" spans="13:16" customFormat="1" x14ac:dyDescent="0.2">
      <c r="M1318" s="30"/>
      <c r="N1318" s="30"/>
      <c r="O1318" s="30"/>
      <c r="P1318" s="30"/>
    </row>
    <row r="1319" spans="13:16" customFormat="1" x14ac:dyDescent="0.2">
      <c r="M1319" s="30"/>
      <c r="N1319" s="30"/>
      <c r="O1319" s="30"/>
      <c r="P1319" s="30"/>
    </row>
    <row r="1320" spans="13:16" customFormat="1" x14ac:dyDescent="0.2">
      <c r="M1320" s="30"/>
      <c r="N1320" s="30"/>
      <c r="O1320" s="30"/>
      <c r="P1320" s="30"/>
    </row>
    <row r="1321" spans="13:16" customFormat="1" x14ac:dyDescent="0.2">
      <c r="M1321" s="30"/>
      <c r="N1321" s="30"/>
      <c r="O1321" s="30"/>
      <c r="P1321" s="30"/>
    </row>
    <row r="1322" spans="13:16" customFormat="1" x14ac:dyDescent="0.2">
      <c r="M1322" s="30"/>
      <c r="N1322" s="30"/>
      <c r="O1322" s="30"/>
      <c r="P1322" s="30"/>
    </row>
    <row r="1323" spans="13:16" customFormat="1" x14ac:dyDescent="0.2">
      <c r="M1323" s="30"/>
      <c r="N1323" s="30"/>
      <c r="O1323" s="30"/>
      <c r="P1323" s="30"/>
    </row>
    <row r="1324" spans="13:16" customFormat="1" x14ac:dyDescent="0.2">
      <c r="M1324" s="30"/>
      <c r="N1324" s="30"/>
      <c r="O1324" s="30"/>
      <c r="P1324" s="30"/>
    </row>
    <row r="1325" spans="13:16" customFormat="1" x14ac:dyDescent="0.2">
      <c r="M1325" s="30"/>
      <c r="N1325" s="30"/>
      <c r="O1325" s="30"/>
      <c r="P1325" s="30"/>
    </row>
    <row r="1326" spans="13:16" customFormat="1" x14ac:dyDescent="0.2">
      <c r="M1326" s="30"/>
      <c r="N1326" s="30"/>
      <c r="O1326" s="30"/>
      <c r="P1326" s="30"/>
    </row>
    <row r="1327" spans="13:16" customFormat="1" x14ac:dyDescent="0.2">
      <c r="M1327" s="30"/>
      <c r="N1327" s="30"/>
      <c r="O1327" s="30"/>
      <c r="P1327" s="30"/>
    </row>
    <row r="1328" spans="13:16" customFormat="1" x14ac:dyDescent="0.2">
      <c r="M1328" s="30"/>
      <c r="N1328" s="30"/>
      <c r="O1328" s="30"/>
      <c r="P1328" s="30"/>
    </row>
    <row r="1329" spans="13:16" customFormat="1" x14ac:dyDescent="0.2">
      <c r="M1329" s="30"/>
      <c r="N1329" s="30"/>
      <c r="O1329" s="30"/>
      <c r="P1329" s="30"/>
    </row>
    <row r="1330" spans="13:16" customFormat="1" x14ac:dyDescent="0.2">
      <c r="M1330" s="30"/>
      <c r="N1330" s="30"/>
      <c r="O1330" s="30"/>
      <c r="P1330" s="30"/>
    </row>
    <row r="1331" spans="13:16" customFormat="1" x14ac:dyDescent="0.2">
      <c r="M1331" s="30"/>
      <c r="N1331" s="30"/>
      <c r="O1331" s="30"/>
      <c r="P1331" s="30"/>
    </row>
    <row r="1332" spans="13:16" customFormat="1" x14ac:dyDescent="0.2">
      <c r="M1332" s="30"/>
      <c r="N1332" s="30"/>
      <c r="O1332" s="30"/>
      <c r="P1332" s="30"/>
    </row>
    <row r="1333" spans="13:16" customFormat="1" x14ac:dyDescent="0.2">
      <c r="M1333" s="30"/>
      <c r="N1333" s="30"/>
      <c r="O1333" s="30"/>
      <c r="P1333" s="30"/>
    </row>
    <row r="1334" spans="13:16" customFormat="1" x14ac:dyDescent="0.2">
      <c r="M1334" s="30"/>
      <c r="N1334" s="30"/>
      <c r="O1334" s="30"/>
      <c r="P1334" s="30"/>
    </row>
    <row r="1335" spans="13:16" customFormat="1" x14ac:dyDescent="0.2">
      <c r="M1335" s="30"/>
      <c r="N1335" s="30"/>
      <c r="O1335" s="30"/>
      <c r="P1335" s="30"/>
    </row>
    <row r="1336" spans="13:16" customFormat="1" x14ac:dyDescent="0.2">
      <c r="M1336" s="30"/>
      <c r="N1336" s="30"/>
      <c r="O1336" s="30"/>
      <c r="P1336" s="30"/>
    </row>
    <row r="1337" spans="13:16" customFormat="1" x14ac:dyDescent="0.2">
      <c r="M1337" s="30"/>
      <c r="N1337" s="30"/>
      <c r="O1337" s="30"/>
      <c r="P1337" s="30"/>
    </row>
    <row r="1338" spans="13:16" customFormat="1" x14ac:dyDescent="0.2">
      <c r="M1338" s="30"/>
      <c r="N1338" s="30"/>
      <c r="O1338" s="30"/>
      <c r="P1338" s="30"/>
    </row>
  </sheetData>
  <autoFilter ref="A4:L67" xr:uid="{00000000-0001-0000-0000-000000000000}"/>
  <mergeCells count="16">
    <mergeCell ref="A1:D1"/>
    <mergeCell ref="A41:A44"/>
    <mergeCell ref="A32:A35"/>
    <mergeCell ref="A21:A30"/>
    <mergeCell ref="A5:A19"/>
    <mergeCell ref="B47:E47"/>
    <mergeCell ref="A37:A39"/>
    <mergeCell ref="E3:L3"/>
    <mergeCell ref="A76:D76"/>
    <mergeCell ref="E76:I76"/>
    <mergeCell ref="B56:E56"/>
    <mergeCell ref="B65:C65"/>
    <mergeCell ref="B66:C66"/>
    <mergeCell ref="B67:C67"/>
    <mergeCell ref="B70:D70"/>
    <mergeCell ref="A3:D3"/>
  </mergeCells>
  <phoneticPr fontId="6" type="noConversion"/>
  <pageMargins left="0.19685039370078741" right="0.19685039370078741" top="0.19685039370078741" bottom="0.19685039370078741" header="0.19685039370078741" footer="0.19685039370078741"/>
  <pageSetup paperSize="8" scale="4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A452"/>
  <sheetViews>
    <sheetView showGridLines="0" topLeftCell="A27" zoomScale="85" zoomScaleNormal="85" workbookViewId="0">
      <selection activeCell="E438" sqref="E438:I438"/>
    </sheetView>
  </sheetViews>
  <sheetFormatPr defaultRowHeight="12.75" x14ac:dyDescent="0.2"/>
  <cols>
    <col min="1" max="1" width="56.28515625" style="126" customWidth="1"/>
    <col min="2" max="2" width="37.28515625" style="126" customWidth="1"/>
    <col min="3" max="3" width="43.85546875" style="126" bestFit="1" customWidth="1"/>
    <col min="4" max="4" width="45.5703125" style="126" bestFit="1" customWidth="1"/>
    <col min="5" max="5" width="28.28515625" style="126" customWidth="1"/>
    <col min="6" max="6" width="19.140625" style="126" customWidth="1"/>
    <col min="7" max="7" width="21" style="126" customWidth="1"/>
    <col min="8" max="8" width="20.85546875" style="126" customWidth="1"/>
    <col min="9" max="16" width="19.140625" style="126" customWidth="1"/>
    <col min="17" max="22" width="19.140625" style="114" customWidth="1"/>
    <col min="23" max="23" width="19.140625" style="126" customWidth="1"/>
    <col min="24" max="24" width="14.7109375" style="126" customWidth="1"/>
    <col min="25" max="25" width="12.5703125" style="126" customWidth="1"/>
    <col min="26" max="26" width="12" style="126" customWidth="1"/>
    <col min="27" max="27" width="12.85546875" style="126" customWidth="1"/>
    <col min="28" max="28" width="12.140625" style="126" customWidth="1"/>
    <col min="29" max="29" width="12.5703125" style="126" customWidth="1"/>
    <col min="30" max="30" width="12.140625" style="126" customWidth="1"/>
    <col min="31" max="31" width="11.140625" style="126" customWidth="1"/>
    <col min="32" max="33" width="13" style="126" customWidth="1"/>
    <col min="34" max="34" width="12.42578125" style="126" customWidth="1"/>
    <col min="35" max="35" width="13.28515625" style="126" customWidth="1"/>
    <col min="36" max="36" width="12.85546875" style="126" customWidth="1"/>
    <col min="37" max="37" width="8.7109375" style="126" customWidth="1"/>
    <col min="38" max="38" width="9.7109375" style="126" customWidth="1"/>
    <col min="39" max="39" width="8.85546875" style="126" customWidth="1"/>
    <col min="40" max="40" width="14.42578125" style="126" customWidth="1"/>
    <col min="41" max="41" width="12.42578125" style="126" customWidth="1"/>
    <col min="42" max="42" width="13" style="126" customWidth="1"/>
    <col min="43" max="45" width="12.5703125" style="126" customWidth="1"/>
    <col min="46" max="46" width="16.85546875" style="126" customWidth="1"/>
    <col min="47" max="50" width="14.42578125" style="126" customWidth="1"/>
    <col min="51" max="16384" width="9.140625" style="126"/>
  </cols>
  <sheetData>
    <row r="1" spans="1:22" s="98" customFormat="1" ht="50.25" customHeight="1" x14ac:dyDescent="0.25">
      <c r="A1" s="664" t="s">
        <v>195</v>
      </c>
      <c r="B1" s="665"/>
      <c r="C1" s="666"/>
      <c r="D1" s="667"/>
      <c r="E1" s="667"/>
      <c r="F1" s="667"/>
      <c r="G1" s="667"/>
      <c r="H1" s="667"/>
      <c r="I1" s="667"/>
      <c r="J1" s="667"/>
      <c r="K1" s="667"/>
      <c r="L1" s="667"/>
      <c r="M1" s="100"/>
      <c r="N1" s="97"/>
      <c r="O1" s="97"/>
    </row>
    <row r="2" spans="1:22" s="98" customFormat="1" ht="18" x14ac:dyDescent="0.25">
      <c r="A2" s="210" t="s">
        <v>528</v>
      </c>
      <c r="B2" s="102"/>
      <c r="C2" s="667"/>
      <c r="D2" s="667"/>
      <c r="E2" s="667"/>
      <c r="F2" s="667"/>
      <c r="G2" s="667"/>
      <c r="H2" s="667"/>
      <c r="I2" s="667"/>
      <c r="J2" s="667"/>
      <c r="K2" s="667"/>
      <c r="L2" s="667"/>
      <c r="M2" s="100"/>
      <c r="N2" s="97"/>
      <c r="O2" s="97"/>
    </row>
    <row r="3" spans="1:22" s="98" customFormat="1" ht="83.25" customHeight="1" x14ac:dyDescent="0.25">
      <c r="A3" s="103"/>
      <c r="B3" s="104"/>
      <c r="C3" s="667"/>
      <c r="D3" s="667"/>
      <c r="E3" s="667"/>
      <c r="F3" s="667"/>
      <c r="G3" s="667"/>
      <c r="H3" s="667"/>
      <c r="I3" s="667"/>
      <c r="J3" s="667"/>
      <c r="K3" s="667"/>
      <c r="L3" s="667"/>
      <c r="M3" s="100"/>
      <c r="N3" s="97"/>
      <c r="O3" s="97"/>
    </row>
    <row r="4" spans="1:22" s="98" customFormat="1" ht="42" customHeight="1" x14ac:dyDescent="0.25">
      <c r="A4" s="101" t="s">
        <v>328</v>
      </c>
      <c r="B4" s="193"/>
      <c r="C4" s="194"/>
      <c r="D4" s="99"/>
      <c r="E4" s="99"/>
      <c r="F4" s="99"/>
      <c r="G4" s="99"/>
      <c r="H4" s="99"/>
      <c r="I4" s="99"/>
      <c r="J4" s="99"/>
      <c r="K4" s="99"/>
      <c r="L4" s="99"/>
      <c r="M4" s="100"/>
      <c r="N4" s="97"/>
      <c r="O4" s="97"/>
    </row>
    <row r="5" spans="1:22" s="115" customFormat="1" ht="14.25" customHeight="1" x14ac:dyDescent="0.2">
      <c r="A5" s="451" t="s">
        <v>329</v>
      </c>
      <c r="B5" s="191"/>
      <c r="C5" s="192"/>
      <c r="D5" s="192"/>
      <c r="E5" s="192"/>
      <c r="F5" s="192"/>
      <c r="G5" s="192"/>
      <c r="H5" s="192"/>
      <c r="I5" s="192"/>
      <c r="J5" s="192"/>
      <c r="K5" s="192"/>
      <c r="L5" s="192"/>
      <c r="M5" s="130"/>
      <c r="N5" s="124"/>
      <c r="O5" s="124"/>
    </row>
    <row r="6" spans="1:22" s="115" customFormat="1" ht="14.25" customHeight="1" x14ac:dyDescent="0.2">
      <c r="A6" s="451" t="s">
        <v>330</v>
      </c>
      <c r="B6" s="191"/>
      <c r="C6" s="192"/>
      <c r="D6" s="192"/>
      <c r="E6" s="192"/>
      <c r="F6" s="192"/>
      <c r="G6" s="192"/>
      <c r="H6" s="192"/>
      <c r="I6" s="192"/>
      <c r="J6" s="192"/>
      <c r="K6" s="192"/>
      <c r="L6" s="192"/>
      <c r="M6" s="130"/>
      <c r="N6" s="124"/>
      <c r="O6" s="124"/>
    </row>
    <row r="7" spans="1:22" s="115" customFormat="1" ht="14.25" customHeight="1" x14ac:dyDescent="0.2">
      <c r="A7" s="452" t="s">
        <v>91</v>
      </c>
      <c r="B7" s="191"/>
      <c r="C7" s="192"/>
      <c r="D7" s="192"/>
      <c r="E7" s="192"/>
      <c r="F7" s="192"/>
      <c r="G7" s="192"/>
      <c r="H7" s="192"/>
      <c r="I7" s="192"/>
      <c r="J7" s="192"/>
      <c r="K7" s="192"/>
      <c r="L7" s="192"/>
      <c r="M7" s="130"/>
      <c r="N7" s="124"/>
      <c r="O7" s="124"/>
    </row>
    <row r="8" spans="1:22" s="115" customFormat="1" ht="14.25" customHeight="1" x14ac:dyDescent="0.2">
      <c r="A8" s="452" t="s">
        <v>92</v>
      </c>
      <c r="B8" s="191"/>
      <c r="C8" s="192"/>
      <c r="D8" s="192"/>
      <c r="E8" s="192"/>
      <c r="F8" s="192"/>
      <c r="G8" s="192"/>
      <c r="H8" s="192"/>
      <c r="I8" s="192"/>
      <c r="J8" s="192"/>
      <c r="K8" s="192"/>
      <c r="L8" s="192"/>
      <c r="M8" s="130"/>
      <c r="N8" s="124"/>
      <c r="O8" s="124"/>
    </row>
    <row r="9" spans="1:22" s="115" customFormat="1" ht="49.5" customHeight="1" thickBot="1" x14ac:dyDescent="0.25">
      <c r="A9" s="453" t="s">
        <v>93</v>
      </c>
      <c r="B9" s="191"/>
      <c r="C9" s="192"/>
      <c r="D9" s="192"/>
      <c r="E9" s="192"/>
      <c r="F9" s="192"/>
      <c r="G9" s="192"/>
      <c r="H9" s="192"/>
      <c r="I9" s="192"/>
      <c r="J9" s="192"/>
      <c r="K9" s="192"/>
      <c r="L9" s="192"/>
      <c r="M9" s="130"/>
      <c r="N9" s="124"/>
      <c r="O9" s="124"/>
    </row>
    <row r="10" spans="1:22" s="98" customFormat="1" ht="27" customHeight="1" thickBot="1" x14ac:dyDescent="0.3">
      <c r="A10" s="231" t="s">
        <v>323</v>
      </c>
      <c r="B10" s="232" t="s">
        <v>307</v>
      </c>
      <c r="C10" s="105"/>
      <c r="D10" s="100"/>
      <c r="E10" s="100"/>
      <c r="F10" s="100"/>
      <c r="G10" s="100"/>
      <c r="H10" s="100"/>
      <c r="I10" s="100"/>
      <c r="J10" s="100"/>
      <c r="K10" s="100"/>
      <c r="L10" s="100"/>
      <c r="M10" s="100"/>
      <c r="N10" s="97"/>
      <c r="O10" s="97"/>
      <c r="P10" s="97"/>
      <c r="Q10" s="97"/>
      <c r="R10" s="97"/>
      <c r="S10" s="97"/>
      <c r="T10" s="97"/>
      <c r="U10" s="97"/>
    </row>
    <row r="11" spans="1:22" s="98" customFormat="1" ht="14.25" customHeight="1" thickBot="1" x14ac:dyDescent="0.3">
      <c r="A11" s="106" t="s">
        <v>308</v>
      </c>
      <c r="B11" s="107" t="s">
        <v>309</v>
      </c>
      <c r="C11" s="108"/>
      <c r="D11" s="108"/>
      <c r="E11" s="105"/>
      <c r="F11" s="105"/>
      <c r="G11" s="100"/>
      <c r="H11" s="100"/>
      <c r="I11" s="109"/>
      <c r="J11" s="110"/>
      <c r="K11" s="100"/>
      <c r="L11" s="100"/>
      <c r="M11" s="100"/>
      <c r="N11" s="97"/>
      <c r="O11" s="97"/>
      <c r="P11" s="97"/>
      <c r="Q11" s="97"/>
      <c r="R11" s="97"/>
      <c r="S11" s="97"/>
      <c r="T11" s="97"/>
      <c r="U11" s="97"/>
    </row>
    <row r="12" spans="1:22" s="98" customFormat="1" ht="14.25" customHeight="1" x14ac:dyDescent="0.25">
      <c r="A12" s="196" t="s">
        <v>52</v>
      </c>
      <c r="B12" s="560">
        <v>118.30177272727273</v>
      </c>
      <c r="C12" s="511"/>
      <c r="D12" s="105"/>
      <c r="E12" s="105"/>
      <c r="F12" s="105"/>
      <c r="G12" s="105"/>
      <c r="H12" s="100"/>
      <c r="I12" s="100"/>
      <c r="J12" s="109"/>
      <c r="K12" s="110"/>
      <c r="L12" s="100"/>
      <c r="M12" s="100"/>
      <c r="N12" s="100"/>
      <c r="O12" s="97"/>
      <c r="P12" s="97"/>
      <c r="Q12" s="97"/>
      <c r="R12" s="97"/>
      <c r="S12" s="97"/>
      <c r="T12" s="97"/>
      <c r="U12" s="97"/>
      <c r="V12" s="97"/>
    </row>
    <row r="13" spans="1:22" s="98" customFormat="1" ht="14.25" customHeight="1" x14ac:dyDescent="0.25">
      <c r="A13" s="197" t="s">
        <v>53</v>
      </c>
      <c r="B13" s="561">
        <v>118.30177272727273</v>
      </c>
      <c r="C13" s="511"/>
      <c r="D13" s="105"/>
      <c r="E13" s="105"/>
      <c r="F13" s="105"/>
      <c r="G13" s="105"/>
      <c r="H13" s="100"/>
      <c r="I13" s="100"/>
      <c r="J13" s="109"/>
      <c r="K13" s="110"/>
      <c r="L13" s="100"/>
      <c r="M13" s="100"/>
      <c r="N13" s="100"/>
      <c r="O13" s="97"/>
      <c r="P13" s="97"/>
      <c r="Q13" s="97"/>
      <c r="R13" s="97"/>
      <c r="S13" s="97"/>
      <c r="T13" s="97"/>
      <c r="U13" s="97"/>
      <c r="V13" s="97"/>
    </row>
    <row r="14" spans="1:22" s="98" customFormat="1" ht="14.25" customHeight="1" x14ac:dyDescent="0.25">
      <c r="A14" s="197" t="s">
        <v>54</v>
      </c>
      <c r="B14" s="561">
        <v>118.30177272727273</v>
      </c>
      <c r="C14" s="511"/>
      <c r="D14" s="105"/>
      <c r="E14" s="105"/>
      <c r="F14" s="105"/>
      <c r="G14" s="105"/>
      <c r="H14" s="100"/>
      <c r="I14" s="100"/>
      <c r="J14" s="109"/>
      <c r="K14" s="110"/>
      <c r="L14" s="100"/>
      <c r="M14" s="100"/>
      <c r="N14" s="100"/>
      <c r="O14" s="97"/>
      <c r="P14" s="97"/>
      <c r="Q14" s="97"/>
      <c r="R14" s="97"/>
      <c r="S14" s="97"/>
      <c r="T14" s="97"/>
      <c r="U14" s="97"/>
      <c r="V14" s="97"/>
    </row>
    <row r="15" spans="1:22" s="98" customFormat="1" ht="14.25" customHeight="1" x14ac:dyDescent="0.25">
      <c r="A15" s="197" t="s">
        <v>310</v>
      </c>
      <c r="B15" s="561">
        <v>335.2681818181818</v>
      </c>
      <c r="C15" s="511"/>
      <c r="D15" s="105"/>
      <c r="E15" s="105"/>
      <c r="F15" s="105"/>
      <c r="G15" s="105"/>
      <c r="H15" s="100"/>
      <c r="I15" s="100"/>
      <c r="J15" s="109"/>
      <c r="K15" s="110"/>
      <c r="L15" s="100"/>
      <c r="M15" s="100"/>
      <c r="N15" s="100"/>
      <c r="O15" s="97"/>
      <c r="P15" s="97"/>
      <c r="Q15" s="97"/>
      <c r="R15" s="97"/>
      <c r="S15" s="97"/>
      <c r="T15" s="97"/>
      <c r="U15" s="97"/>
      <c r="V15" s="97"/>
    </row>
    <row r="16" spans="1:22" s="98" customFormat="1" ht="14.25" customHeight="1" x14ac:dyDescent="0.25">
      <c r="A16" s="198" t="s">
        <v>403</v>
      </c>
      <c r="B16" s="561">
        <v>335.2681818181818</v>
      </c>
      <c r="C16" s="511"/>
      <c r="D16" s="105"/>
      <c r="E16" s="105"/>
      <c r="F16" s="105"/>
      <c r="G16" s="105"/>
      <c r="H16" s="100"/>
      <c r="I16" s="100"/>
      <c r="J16" s="109"/>
      <c r="K16" s="110"/>
      <c r="L16" s="100"/>
      <c r="M16" s="100"/>
      <c r="N16" s="100"/>
      <c r="O16" s="97"/>
      <c r="P16" s="97"/>
      <c r="Q16" s="97"/>
      <c r="R16" s="97"/>
      <c r="S16" s="97"/>
      <c r="T16" s="97"/>
      <c r="U16" s="97"/>
      <c r="V16" s="97"/>
    </row>
    <row r="17" spans="1:22" s="98" customFormat="1" ht="14.25" customHeight="1" x14ac:dyDescent="0.25">
      <c r="A17" s="197" t="s">
        <v>404</v>
      </c>
      <c r="B17" s="561">
        <v>335.2681818181818</v>
      </c>
      <c r="C17" s="511"/>
      <c r="D17" s="105"/>
      <c r="E17" s="105"/>
      <c r="F17" s="105"/>
      <c r="G17" s="105"/>
      <c r="H17" s="100"/>
      <c r="I17" s="100"/>
      <c r="J17" s="109"/>
      <c r="K17" s="110"/>
      <c r="L17" s="100"/>
      <c r="M17" s="100"/>
      <c r="N17" s="100"/>
      <c r="O17" s="97"/>
      <c r="P17" s="97"/>
      <c r="Q17" s="97"/>
      <c r="R17" s="97"/>
      <c r="S17" s="97"/>
      <c r="T17" s="97"/>
      <c r="U17" s="97"/>
      <c r="V17" s="97"/>
    </row>
    <row r="18" spans="1:22" s="98" customFormat="1" ht="14.25" customHeight="1" x14ac:dyDescent="0.25">
      <c r="A18" s="197" t="s">
        <v>55</v>
      </c>
      <c r="B18" s="561">
        <v>356.34218181818181</v>
      </c>
      <c r="C18" s="511"/>
      <c r="D18" s="105"/>
      <c r="E18" s="105"/>
      <c r="F18" s="105"/>
      <c r="G18" s="105"/>
      <c r="H18" s="100"/>
      <c r="I18" s="100"/>
      <c r="J18" s="109"/>
      <c r="K18" s="110"/>
      <c r="L18" s="100"/>
      <c r="M18" s="100"/>
      <c r="N18" s="100"/>
      <c r="O18" s="97"/>
      <c r="P18" s="97"/>
      <c r="Q18" s="97"/>
      <c r="R18" s="97"/>
      <c r="S18" s="97"/>
      <c r="T18" s="97"/>
      <c r="U18" s="97"/>
      <c r="V18" s="97"/>
    </row>
    <row r="19" spans="1:22" s="98" customFormat="1" ht="14.25" customHeight="1" x14ac:dyDescent="0.25">
      <c r="A19" s="197" t="s">
        <v>56</v>
      </c>
      <c r="B19" s="561">
        <v>118.30177272727273</v>
      </c>
      <c r="C19" s="511"/>
      <c r="D19" s="105"/>
      <c r="E19" s="105"/>
      <c r="F19" s="105"/>
      <c r="G19" s="105"/>
      <c r="H19" s="100"/>
      <c r="I19" s="100"/>
      <c r="J19" s="109"/>
      <c r="K19" s="110"/>
      <c r="L19" s="100"/>
      <c r="M19" s="100"/>
      <c r="N19" s="100"/>
      <c r="O19" s="97"/>
      <c r="P19" s="97"/>
      <c r="Q19" s="97"/>
      <c r="R19" s="97"/>
      <c r="S19" s="97"/>
      <c r="T19" s="97"/>
      <c r="U19" s="97"/>
      <c r="V19" s="97"/>
    </row>
    <row r="20" spans="1:22" s="98" customFormat="1" ht="14.25" customHeight="1" x14ac:dyDescent="0.25">
      <c r="A20" s="197" t="s">
        <v>57</v>
      </c>
      <c r="B20" s="561">
        <v>181.04481818181819</v>
      </c>
      <c r="C20" s="511"/>
      <c r="D20" s="105"/>
      <c r="E20" s="105"/>
      <c r="F20" s="105"/>
      <c r="G20" s="105"/>
      <c r="H20" s="100"/>
      <c r="I20" s="100"/>
      <c r="J20" s="109"/>
      <c r="K20" s="110"/>
      <c r="L20" s="100"/>
      <c r="M20" s="100"/>
      <c r="N20" s="100"/>
      <c r="O20" s="97"/>
      <c r="P20" s="97"/>
      <c r="Q20" s="97"/>
      <c r="R20" s="97"/>
      <c r="S20" s="97"/>
      <c r="T20" s="97"/>
      <c r="U20" s="97"/>
      <c r="V20" s="97"/>
    </row>
    <row r="21" spans="1:22" s="98" customFormat="1" ht="14.25" customHeight="1" x14ac:dyDescent="0.25">
      <c r="A21" s="197" t="s">
        <v>405</v>
      </c>
      <c r="B21" s="561">
        <v>181.04481818181819</v>
      </c>
      <c r="C21" s="511"/>
      <c r="D21" s="105"/>
      <c r="E21" s="105"/>
      <c r="F21" s="105"/>
      <c r="G21" s="105"/>
      <c r="H21" s="100"/>
      <c r="I21" s="100"/>
      <c r="J21" s="109"/>
      <c r="K21" s="110"/>
      <c r="L21" s="100"/>
      <c r="M21" s="100"/>
      <c r="N21" s="100"/>
      <c r="O21" s="97"/>
      <c r="P21" s="97"/>
      <c r="Q21" s="97"/>
      <c r="R21" s="97"/>
      <c r="S21" s="97"/>
      <c r="T21" s="97"/>
      <c r="U21" s="97"/>
      <c r="V21" s="97"/>
    </row>
    <row r="22" spans="1:22" s="98" customFormat="1" ht="14.25" customHeight="1" x14ac:dyDescent="0.25">
      <c r="A22" s="197" t="s">
        <v>374</v>
      </c>
      <c r="B22" s="561">
        <v>181.04481818181819</v>
      </c>
      <c r="C22" s="511"/>
      <c r="D22" s="105"/>
      <c r="E22" s="105"/>
      <c r="F22" s="105"/>
      <c r="G22" s="105"/>
      <c r="H22" s="100"/>
      <c r="I22" s="100"/>
      <c r="J22" s="109"/>
      <c r="K22" s="110"/>
      <c r="L22" s="100"/>
      <c r="M22" s="100"/>
      <c r="N22" s="100"/>
      <c r="O22" s="97"/>
      <c r="P22" s="97"/>
      <c r="Q22" s="97"/>
      <c r="R22" s="97"/>
      <c r="S22" s="97"/>
      <c r="T22" s="97"/>
      <c r="U22" s="97"/>
      <c r="V22" s="97"/>
    </row>
    <row r="23" spans="1:22" s="98" customFormat="1" ht="14.25" customHeight="1" x14ac:dyDescent="0.25">
      <c r="A23" s="197" t="s">
        <v>58</v>
      </c>
      <c r="B23" s="561">
        <v>263.42500000000001</v>
      </c>
      <c r="C23" s="511"/>
      <c r="D23" s="105"/>
      <c r="E23" s="105"/>
      <c r="F23" s="105"/>
      <c r="G23" s="105"/>
      <c r="H23" s="100"/>
      <c r="I23" s="100"/>
      <c r="J23" s="109"/>
      <c r="K23" s="110"/>
      <c r="L23" s="100"/>
      <c r="M23" s="100"/>
      <c r="N23" s="100"/>
      <c r="O23" s="97"/>
      <c r="P23" s="97"/>
      <c r="Q23" s="97"/>
      <c r="R23" s="97"/>
      <c r="S23" s="97"/>
      <c r="T23" s="97"/>
      <c r="U23" s="97"/>
      <c r="V23" s="97"/>
    </row>
    <row r="24" spans="1:22" s="98" customFormat="1" ht="14.25" customHeight="1" x14ac:dyDescent="0.25">
      <c r="A24" s="197" t="s">
        <v>406</v>
      </c>
      <c r="B24" s="561">
        <v>263.42500000000001</v>
      </c>
      <c r="C24" s="511"/>
      <c r="D24" s="105"/>
      <c r="E24" s="105"/>
      <c r="F24" s="105"/>
      <c r="G24" s="105"/>
      <c r="H24" s="100"/>
      <c r="I24" s="100"/>
      <c r="J24" s="109"/>
      <c r="K24" s="110"/>
      <c r="L24" s="100"/>
      <c r="M24" s="100"/>
      <c r="N24" s="100"/>
      <c r="O24" s="97"/>
      <c r="P24" s="97"/>
      <c r="Q24" s="97"/>
      <c r="R24" s="97"/>
      <c r="S24" s="97"/>
      <c r="T24" s="97"/>
      <c r="U24" s="97"/>
      <c r="V24" s="97"/>
    </row>
    <row r="25" spans="1:22" s="98" customFormat="1" ht="14.25" customHeight="1" x14ac:dyDescent="0.25">
      <c r="A25" s="197" t="s">
        <v>407</v>
      </c>
      <c r="B25" s="561">
        <v>5203.3430236363629</v>
      </c>
      <c r="C25" s="511"/>
      <c r="D25" s="105"/>
      <c r="E25" s="105"/>
      <c r="F25" s="105"/>
      <c r="G25" s="105"/>
      <c r="H25" s="100"/>
      <c r="I25" s="100"/>
      <c r="J25" s="109"/>
      <c r="K25" s="110"/>
      <c r="L25" s="100"/>
      <c r="M25" s="100"/>
      <c r="N25" s="100"/>
      <c r="O25" s="97"/>
      <c r="P25" s="97"/>
      <c r="Q25" s="97"/>
      <c r="R25" s="97"/>
      <c r="S25" s="97"/>
      <c r="T25" s="97"/>
      <c r="U25" s="97"/>
      <c r="V25" s="97"/>
    </row>
    <row r="26" spans="1:22" s="98" customFormat="1" ht="14.25" customHeight="1" x14ac:dyDescent="0.25">
      <c r="A26" s="197" t="s">
        <v>408</v>
      </c>
      <c r="B26" s="561">
        <v>5203.3430236363629</v>
      </c>
      <c r="C26" s="511"/>
      <c r="D26" s="105"/>
      <c r="E26" s="105"/>
      <c r="F26" s="105"/>
      <c r="G26" s="105"/>
      <c r="H26" s="100"/>
      <c r="I26" s="100"/>
      <c r="J26" s="109"/>
      <c r="K26" s="110"/>
      <c r="L26" s="100"/>
      <c r="M26" s="100"/>
      <c r="N26" s="100"/>
      <c r="O26" s="97"/>
      <c r="P26" s="97"/>
      <c r="Q26" s="97"/>
      <c r="R26" s="97"/>
      <c r="S26" s="97"/>
      <c r="T26" s="97"/>
      <c r="U26" s="97"/>
      <c r="V26" s="97"/>
    </row>
    <row r="27" spans="1:22" s="98" customFormat="1" ht="14.25" customHeight="1" x14ac:dyDescent="0.25">
      <c r="A27" s="197" t="s">
        <v>409</v>
      </c>
      <c r="B27" s="561">
        <v>6983.1189563636362</v>
      </c>
      <c r="C27" s="511"/>
      <c r="D27" s="105"/>
      <c r="E27" s="105"/>
      <c r="F27" s="105"/>
      <c r="G27" s="105"/>
      <c r="H27" s="100"/>
      <c r="I27" s="100"/>
      <c r="J27" s="109"/>
      <c r="K27" s="110"/>
      <c r="L27" s="100"/>
      <c r="M27" s="100"/>
      <c r="N27" s="100"/>
      <c r="O27" s="97"/>
      <c r="P27" s="97"/>
      <c r="Q27" s="97"/>
      <c r="R27" s="97"/>
      <c r="S27" s="97"/>
      <c r="T27" s="97"/>
      <c r="U27" s="97"/>
      <c r="V27" s="97"/>
    </row>
    <row r="28" spans="1:22" s="98" customFormat="1" ht="14.25" customHeight="1" x14ac:dyDescent="0.25">
      <c r="A28" s="197" t="s">
        <v>410</v>
      </c>
      <c r="B28" s="561">
        <v>6983.1189563636362</v>
      </c>
      <c r="C28" s="511"/>
      <c r="D28" s="105"/>
      <c r="E28" s="105"/>
      <c r="F28" s="105"/>
      <c r="G28" s="105"/>
      <c r="H28" s="100"/>
      <c r="I28" s="100"/>
      <c r="J28" s="109"/>
      <c r="K28" s="110"/>
      <c r="L28" s="100"/>
      <c r="M28" s="100"/>
      <c r="N28" s="100"/>
      <c r="O28" s="97"/>
      <c r="P28" s="97"/>
      <c r="Q28" s="97"/>
      <c r="R28" s="97"/>
      <c r="S28" s="97"/>
      <c r="T28" s="97"/>
      <c r="U28" s="97"/>
      <c r="V28" s="97"/>
    </row>
    <row r="29" spans="1:22" s="98" customFormat="1" ht="14.25" customHeight="1" x14ac:dyDescent="0.25">
      <c r="A29" s="197" t="s">
        <v>59</v>
      </c>
      <c r="B29" s="561">
        <v>410.94299999999998</v>
      </c>
      <c r="C29" s="511"/>
      <c r="D29" s="105"/>
      <c r="E29" s="105"/>
      <c r="F29" s="105"/>
      <c r="G29" s="105"/>
      <c r="H29" s="100"/>
      <c r="I29" s="100"/>
      <c r="J29" s="109"/>
      <c r="K29" s="110"/>
      <c r="L29" s="100"/>
      <c r="M29" s="100"/>
      <c r="N29" s="100"/>
      <c r="O29" s="97"/>
      <c r="P29" s="97"/>
      <c r="Q29" s="97"/>
      <c r="R29" s="97"/>
      <c r="S29" s="97"/>
      <c r="T29" s="97"/>
      <c r="U29" s="97"/>
      <c r="V29" s="97"/>
    </row>
    <row r="30" spans="1:22" s="98" customFormat="1" ht="14.25" customHeight="1" x14ac:dyDescent="0.25">
      <c r="A30" s="197" t="s">
        <v>411</v>
      </c>
      <c r="B30" s="561">
        <v>410.94299999999998</v>
      </c>
      <c r="C30" s="511"/>
      <c r="D30" s="105"/>
      <c r="E30" s="105"/>
      <c r="F30" s="105"/>
      <c r="G30" s="105"/>
      <c r="H30" s="100"/>
      <c r="I30" s="100"/>
      <c r="J30" s="109"/>
      <c r="K30" s="110"/>
      <c r="L30" s="100"/>
      <c r="M30" s="100"/>
      <c r="N30" s="100"/>
      <c r="O30" s="97"/>
      <c r="P30" s="97"/>
      <c r="Q30" s="97"/>
      <c r="R30" s="97"/>
      <c r="S30" s="97"/>
      <c r="T30" s="97"/>
      <c r="U30" s="97"/>
      <c r="V30" s="97"/>
    </row>
    <row r="31" spans="1:22" s="98" customFormat="1" ht="14.25" customHeight="1" x14ac:dyDescent="0.25">
      <c r="A31" s="197" t="s">
        <v>412</v>
      </c>
      <c r="B31" s="561">
        <v>11638.537980000001</v>
      </c>
      <c r="C31" s="511"/>
      <c r="D31" s="105"/>
      <c r="E31" s="105"/>
      <c r="F31" s="105"/>
      <c r="G31" s="105"/>
      <c r="H31" s="100"/>
      <c r="I31" s="100"/>
      <c r="J31" s="109"/>
      <c r="K31" s="110"/>
      <c r="L31" s="100"/>
      <c r="M31" s="100"/>
      <c r="N31" s="100"/>
      <c r="O31" s="97"/>
      <c r="P31" s="97"/>
      <c r="Q31" s="97"/>
      <c r="R31" s="97"/>
      <c r="S31" s="97"/>
      <c r="T31" s="97"/>
      <c r="U31" s="97"/>
      <c r="V31" s="97"/>
    </row>
    <row r="32" spans="1:22" s="98" customFormat="1" ht="14.25" customHeight="1" x14ac:dyDescent="0.25">
      <c r="A32" s="197" t="s">
        <v>413</v>
      </c>
      <c r="B32" s="561">
        <v>11638.537980000001</v>
      </c>
      <c r="C32" s="511"/>
      <c r="D32" s="105"/>
      <c r="E32" s="105"/>
      <c r="F32" s="105"/>
      <c r="G32" s="105"/>
      <c r="H32" s="100"/>
      <c r="I32" s="100"/>
      <c r="J32" s="109"/>
      <c r="K32" s="110"/>
      <c r="L32" s="100"/>
      <c r="M32" s="100"/>
      <c r="N32" s="100"/>
      <c r="O32" s="97"/>
      <c r="P32" s="97"/>
      <c r="Q32" s="97"/>
      <c r="R32" s="97"/>
      <c r="S32" s="97"/>
      <c r="T32" s="97"/>
      <c r="U32" s="97"/>
      <c r="V32" s="97"/>
    </row>
    <row r="33" spans="1:22" s="98" customFormat="1" ht="14.25" customHeight="1" x14ac:dyDescent="0.25">
      <c r="A33" s="197" t="s">
        <v>414</v>
      </c>
      <c r="B33" s="561">
        <v>1129.8537727272728</v>
      </c>
      <c r="C33" s="511"/>
      <c r="D33" s="105"/>
      <c r="E33" s="105"/>
      <c r="F33" s="105"/>
      <c r="G33" s="105"/>
      <c r="H33" s="100"/>
      <c r="I33" s="100"/>
      <c r="J33" s="109"/>
      <c r="K33" s="110"/>
      <c r="L33" s="100"/>
      <c r="M33" s="100"/>
      <c r="N33" s="100"/>
      <c r="O33" s="97"/>
      <c r="P33" s="97"/>
      <c r="Q33" s="97"/>
      <c r="R33" s="97"/>
      <c r="S33" s="97"/>
      <c r="T33" s="97"/>
      <c r="U33" s="97"/>
      <c r="V33" s="97"/>
    </row>
    <row r="34" spans="1:22" s="98" customFormat="1" ht="14.25" customHeight="1" x14ac:dyDescent="0.25">
      <c r="A34" s="197" t="s">
        <v>415</v>
      </c>
      <c r="B34" s="561">
        <v>1652.1537045454545</v>
      </c>
      <c r="C34" s="511"/>
      <c r="D34" s="105"/>
      <c r="E34" s="105"/>
      <c r="F34" s="105"/>
      <c r="G34" s="105"/>
      <c r="H34" s="100"/>
      <c r="I34" s="100"/>
      <c r="J34" s="109"/>
      <c r="K34" s="110"/>
      <c r="L34" s="100"/>
      <c r="M34" s="100"/>
      <c r="N34" s="100"/>
      <c r="O34" s="97"/>
      <c r="P34" s="97"/>
      <c r="Q34" s="97"/>
      <c r="R34" s="97"/>
      <c r="S34" s="97"/>
      <c r="T34" s="97"/>
      <c r="U34" s="97"/>
      <c r="V34" s="97"/>
    </row>
    <row r="35" spans="1:22" s="98" customFormat="1" ht="14.25" customHeight="1" x14ac:dyDescent="0.25">
      <c r="A35" s="197" t="s">
        <v>416</v>
      </c>
      <c r="B35" s="561">
        <v>862.11818181818182</v>
      </c>
      <c r="C35" s="511"/>
      <c r="D35" s="105"/>
      <c r="E35" s="105"/>
      <c r="F35" s="105"/>
      <c r="G35" s="105"/>
      <c r="H35" s="100"/>
      <c r="I35" s="100"/>
      <c r="J35" s="109"/>
      <c r="K35" s="110"/>
      <c r="L35" s="100"/>
      <c r="M35" s="100"/>
      <c r="N35" s="100"/>
      <c r="O35" s="97"/>
      <c r="P35" s="97"/>
      <c r="Q35" s="97"/>
      <c r="R35" s="97"/>
      <c r="S35" s="97"/>
      <c r="T35" s="97"/>
      <c r="U35" s="97"/>
      <c r="V35" s="97"/>
    </row>
    <row r="36" spans="1:22" s="98" customFormat="1" ht="14.25" customHeight="1" x14ac:dyDescent="0.25">
      <c r="A36" s="197" t="s">
        <v>417</v>
      </c>
      <c r="B36" s="561">
        <v>862.11818181818182</v>
      </c>
      <c r="C36" s="511"/>
      <c r="D36" s="105"/>
      <c r="E36" s="105"/>
      <c r="F36" s="105"/>
      <c r="G36" s="105"/>
      <c r="H36" s="100"/>
      <c r="I36" s="100"/>
      <c r="J36" s="109"/>
      <c r="K36" s="110"/>
      <c r="L36" s="100"/>
      <c r="M36" s="100"/>
      <c r="N36" s="100"/>
      <c r="O36" s="97"/>
      <c r="P36" s="97"/>
      <c r="Q36" s="97"/>
      <c r="R36" s="97"/>
      <c r="S36" s="97"/>
      <c r="T36" s="97"/>
      <c r="U36" s="97"/>
      <c r="V36" s="97"/>
    </row>
    <row r="37" spans="1:22" s="98" customFormat="1" ht="14.25" customHeight="1" x14ac:dyDescent="0.25">
      <c r="A37" s="197" t="s">
        <v>418</v>
      </c>
      <c r="B37" s="561">
        <v>2490.0846818181817</v>
      </c>
      <c r="C37" s="511"/>
      <c r="D37" s="105"/>
      <c r="E37" s="105"/>
      <c r="F37" s="105"/>
      <c r="G37" s="105"/>
      <c r="H37" s="100"/>
      <c r="I37" s="100"/>
      <c r="J37" s="109"/>
      <c r="K37" s="110"/>
      <c r="L37" s="100"/>
      <c r="M37" s="100"/>
      <c r="N37" s="100"/>
      <c r="O37" s="97"/>
      <c r="P37" s="97"/>
      <c r="Q37" s="97"/>
      <c r="R37" s="97"/>
      <c r="S37" s="97"/>
      <c r="T37" s="97"/>
      <c r="U37" s="97"/>
      <c r="V37" s="97"/>
    </row>
    <row r="38" spans="1:22" s="98" customFormat="1" ht="14.25" customHeight="1" x14ac:dyDescent="0.25">
      <c r="A38" s="197" t="s">
        <v>419</v>
      </c>
      <c r="B38" s="561">
        <v>2043.4164622727271</v>
      </c>
      <c r="C38" s="511"/>
      <c r="D38" s="105"/>
      <c r="E38" s="105"/>
      <c r="F38" s="105"/>
      <c r="G38" s="105"/>
      <c r="H38" s="100"/>
      <c r="I38" s="100"/>
      <c r="J38" s="109"/>
      <c r="K38" s="110"/>
      <c r="L38" s="100"/>
      <c r="M38" s="100"/>
      <c r="N38" s="100"/>
      <c r="O38" s="97"/>
      <c r="P38" s="97"/>
      <c r="Q38" s="97"/>
      <c r="R38" s="97"/>
      <c r="S38" s="97"/>
      <c r="T38" s="97"/>
      <c r="U38" s="97"/>
      <c r="V38" s="97"/>
    </row>
    <row r="39" spans="1:22" s="98" customFormat="1" ht="14.25" customHeight="1" x14ac:dyDescent="0.25">
      <c r="A39" s="197" t="s">
        <v>420</v>
      </c>
      <c r="B39" s="561">
        <v>2219.9495286363635</v>
      </c>
      <c r="C39" s="511"/>
      <c r="D39" s="105"/>
      <c r="E39" s="105"/>
      <c r="F39" s="105"/>
      <c r="G39" s="105"/>
      <c r="H39" s="100"/>
      <c r="I39" s="100"/>
      <c r="J39" s="109"/>
      <c r="K39" s="110"/>
      <c r="L39" s="100"/>
      <c r="M39" s="100"/>
      <c r="N39" s="100"/>
      <c r="O39" s="97"/>
      <c r="P39" s="97"/>
      <c r="Q39" s="97"/>
      <c r="R39" s="97"/>
      <c r="S39" s="97"/>
      <c r="T39" s="97"/>
      <c r="U39" s="97"/>
      <c r="V39" s="97"/>
    </row>
    <row r="40" spans="1:22" s="98" customFormat="1" ht="14.25" customHeight="1" x14ac:dyDescent="0.25">
      <c r="A40" s="197" t="s">
        <v>421</v>
      </c>
      <c r="B40" s="561">
        <v>1700.2886363636364</v>
      </c>
      <c r="C40" s="511"/>
      <c r="D40" s="105"/>
      <c r="E40" s="105"/>
      <c r="F40" s="105"/>
      <c r="G40" s="105"/>
      <c r="H40" s="100"/>
      <c r="I40" s="100"/>
      <c r="J40" s="109"/>
      <c r="K40" s="110"/>
      <c r="L40" s="100"/>
      <c r="M40" s="100"/>
      <c r="N40" s="100"/>
      <c r="O40" s="97"/>
      <c r="P40" s="97"/>
      <c r="Q40" s="97"/>
      <c r="R40" s="97"/>
      <c r="S40" s="97"/>
      <c r="T40" s="97"/>
      <c r="U40" s="97"/>
      <c r="V40" s="97"/>
    </row>
    <row r="41" spans="1:22" s="98" customFormat="1" ht="14.25" customHeight="1" x14ac:dyDescent="0.25">
      <c r="A41" s="197" t="s">
        <v>422</v>
      </c>
      <c r="B41" s="561">
        <v>246.39816590909092</v>
      </c>
      <c r="C41" s="511"/>
      <c r="D41" s="105"/>
      <c r="E41" s="105"/>
      <c r="F41" s="105"/>
      <c r="G41" s="105"/>
      <c r="H41" s="100"/>
      <c r="I41" s="100"/>
      <c r="J41" s="109"/>
      <c r="K41" s="110"/>
      <c r="L41" s="100"/>
      <c r="M41" s="100"/>
      <c r="N41" s="100"/>
      <c r="O41" s="97"/>
      <c r="P41" s="97"/>
      <c r="Q41" s="97"/>
      <c r="R41" s="97"/>
      <c r="S41" s="97"/>
      <c r="T41" s="97"/>
      <c r="U41" s="97"/>
      <c r="V41" s="97"/>
    </row>
    <row r="42" spans="1:22" s="98" customFormat="1" ht="14.25" customHeight="1" x14ac:dyDescent="0.25">
      <c r="A42" s="197" t="s">
        <v>423</v>
      </c>
      <c r="B42" s="561">
        <v>170.98677272727272</v>
      </c>
      <c r="C42" s="511"/>
      <c r="D42" s="105"/>
      <c r="E42" s="105"/>
      <c r="F42" s="105"/>
      <c r="G42" s="105"/>
      <c r="H42" s="100"/>
      <c r="I42" s="100"/>
      <c r="J42" s="109"/>
      <c r="K42" s="110"/>
      <c r="L42" s="100"/>
      <c r="M42" s="100"/>
      <c r="N42" s="100"/>
      <c r="O42" s="97"/>
      <c r="P42" s="97"/>
      <c r="Q42" s="97"/>
      <c r="R42" s="97"/>
      <c r="S42" s="97"/>
      <c r="T42" s="97"/>
      <c r="U42" s="97"/>
      <c r="V42" s="97"/>
    </row>
    <row r="43" spans="1:22" s="98" customFormat="1" ht="14.25" customHeight="1" x14ac:dyDescent="0.25">
      <c r="A43" s="197" t="s">
        <v>424</v>
      </c>
      <c r="B43" s="561">
        <v>170.98677272727272</v>
      </c>
      <c r="C43" s="511"/>
      <c r="D43" s="105"/>
      <c r="E43" s="105"/>
      <c r="F43" s="105"/>
      <c r="G43" s="105"/>
      <c r="H43" s="100"/>
      <c r="I43" s="100"/>
      <c r="J43" s="109"/>
      <c r="K43" s="110"/>
      <c r="L43" s="100"/>
      <c r="M43" s="100"/>
      <c r="N43" s="100"/>
      <c r="O43" s="97"/>
      <c r="P43" s="97"/>
      <c r="Q43" s="97"/>
      <c r="R43" s="97"/>
      <c r="S43" s="97"/>
      <c r="T43" s="97"/>
      <c r="U43" s="97"/>
      <c r="V43" s="97"/>
    </row>
    <row r="44" spans="1:22" s="98" customFormat="1" ht="14.25" customHeight="1" x14ac:dyDescent="0.25">
      <c r="A44" s="197" t="s">
        <v>425</v>
      </c>
      <c r="B44" s="561">
        <v>254.32486363636363</v>
      </c>
      <c r="C44" s="511"/>
      <c r="D44" s="105"/>
      <c r="E44" s="105"/>
      <c r="F44" s="105"/>
      <c r="G44" s="105"/>
      <c r="H44" s="100"/>
      <c r="I44" s="100"/>
      <c r="J44" s="109"/>
      <c r="K44" s="110"/>
      <c r="L44" s="100"/>
      <c r="M44" s="100"/>
      <c r="N44" s="100"/>
      <c r="O44" s="97"/>
      <c r="P44" s="97"/>
      <c r="Q44" s="97"/>
      <c r="R44" s="97"/>
      <c r="S44" s="97"/>
      <c r="T44" s="97"/>
      <c r="U44" s="97"/>
      <c r="V44" s="97"/>
    </row>
    <row r="45" spans="1:22" s="98" customFormat="1" ht="14.25" customHeight="1" x14ac:dyDescent="0.25">
      <c r="A45" s="197" t="s">
        <v>426</v>
      </c>
      <c r="B45" s="561">
        <v>37.837409090909091</v>
      </c>
      <c r="C45" s="511"/>
      <c r="D45" s="105"/>
      <c r="E45" s="105"/>
      <c r="F45" s="105"/>
      <c r="G45" s="105"/>
      <c r="H45" s="100"/>
      <c r="I45" s="100"/>
      <c r="J45" s="109"/>
      <c r="K45" s="110"/>
      <c r="L45" s="100"/>
      <c r="M45" s="100"/>
      <c r="N45" s="100"/>
      <c r="O45" s="97"/>
      <c r="P45" s="97"/>
      <c r="Q45" s="97"/>
      <c r="R45" s="97"/>
      <c r="S45" s="97"/>
      <c r="T45" s="97"/>
      <c r="U45" s="97"/>
      <c r="V45" s="97"/>
    </row>
    <row r="46" spans="1:22" s="98" customFormat="1" ht="14.25" customHeight="1" x14ac:dyDescent="0.25">
      <c r="A46" s="197" t="s">
        <v>427</v>
      </c>
      <c r="B46" s="561">
        <v>26.342499999999998</v>
      </c>
      <c r="C46" s="511"/>
      <c r="D46" s="105"/>
      <c r="E46" s="105"/>
      <c r="F46" s="105"/>
      <c r="G46" s="105"/>
      <c r="H46" s="100"/>
      <c r="I46" s="100"/>
      <c r="J46" s="109"/>
      <c r="K46" s="110"/>
      <c r="L46" s="100"/>
      <c r="M46" s="100"/>
      <c r="N46" s="100"/>
      <c r="O46" s="97"/>
      <c r="P46" s="97"/>
      <c r="Q46" s="97"/>
      <c r="R46" s="97"/>
      <c r="S46" s="97"/>
      <c r="T46" s="97"/>
      <c r="U46" s="97"/>
      <c r="V46" s="97"/>
    </row>
    <row r="47" spans="1:22" s="98" customFormat="1" ht="14.25" customHeight="1" x14ac:dyDescent="0.25">
      <c r="A47" s="197" t="s">
        <v>311</v>
      </c>
      <c r="B47" s="561">
        <v>120.64865</v>
      </c>
      <c r="C47" s="511"/>
      <c r="D47" s="105"/>
      <c r="E47" s="105"/>
      <c r="F47" s="105"/>
      <c r="G47" s="105"/>
      <c r="H47" s="100"/>
      <c r="I47" s="100"/>
      <c r="J47" s="109"/>
      <c r="K47" s="110"/>
      <c r="L47" s="100"/>
      <c r="M47" s="100"/>
      <c r="N47" s="100"/>
      <c r="O47" s="97"/>
      <c r="P47" s="97"/>
      <c r="Q47" s="97"/>
      <c r="R47" s="97"/>
      <c r="S47" s="97"/>
      <c r="T47" s="97"/>
      <c r="U47" s="97"/>
      <c r="V47" s="97"/>
    </row>
    <row r="48" spans="1:22" s="98" customFormat="1" ht="14.25" customHeight="1" x14ac:dyDescent="0.25">
      <c r="A48" s="197" t="s">
        <v>312</v>
      </c>
      <c r="B48" s="561">
        <v>120.64865</v>
      </c>
      <c r="C48" s="511"/>
      <c r="D48" s="105"/>
      <c r="E48" s="105"/>
      <c r="F48" s="105"/>
      <c r="G48" s="105"/>
      <c r="H48" s="100"/>
      <c r="I48" s="100"/>
      <c r="J48" s="109"/>
      <c r="K48" s="110"/>
      <c r="L48" s="100"/>
      <c r="M48" s="100"/>
      <c r="N48" s="100"/>
      <c r="O48" s="97"/>
      <c r="P48" s="97"/>
      <c r="Q48" s="97"/>
      <c r="R48" s="97"/>
      <c r="S48" s="97"/>
      <c r="T48" s="97"/>
      <c r="U48" s="97"/>
      <c r="V48" s="97"/>
    </row>
    <row r="49" spans="1:23" s="98" customFormat="1" ht="14.25" customHeight="1" thickBot="1" x14ac:dyDescent="0.3">
      <c r="A49" s="195" t="s">
        <v>331</v>
      </c>
      <c r="B49" s="562">
        <v>721.78450000000009</v>
      </c>
      <c r="C49" s="511"/>
      <c r="D49" s="105"/>
      <c r="E49" s="105"/>
      <c r="F49" s="105"/>
      <c r="G49" s="105"/>
      <c r="H49" s="100"/>
      <c r="I49" s="100"/>
      <c r="J49" s="109"/>
      <c r="K49" s="110"/>
      <c r="L49" s="100"/>
      <c r="M49" s="100"/>
      <c r="N49" s="100"/>
      <c r="O49" s="97"/>
      <c r="P49" s="97"/>
      <c r="Q49" s="97"/>
      <c r="R49" s="97"/>
      <c r="S49" s="97"/>
      <c r="T49" s="97"/>
      <c r="U49" s="97"/>
      <c r="V49" s="97"/>
    </row>
    <row r="50" spans="1:23" s="185" customFormat="1" ht="51.75" customHeight="1" thickBot="1" x14ac:dyDescent="0.25">
      <c r="A50" s="183" t="s">
        <v>324</v>
      </c>
      <c r="B50" s="184"/>
      <c r="C50" s="183"/>
      <c r="K50" s="186"/>
      <c r="L50" s="187"/>
      <c r="P50" s="187"/>
      <c r="Q50" s="187"/>
      <c r="R50" s="187"/>
      <c r="S50" s="187"/>
      <c r="T50" s="187"/>
      <c r="U50" s="187"/>
      <c r="V50" s="187"/>
      <c r="W50" s="187"/>
    </row>
    <row r="51" spans="1:23" s="110" customFormat="1" ht="30" customHeight="1" thickBot="1" x14ac:dyDescent="0.25">
      <c r="A51" s="668" t="s">
        <v>313</v>
      </c>
      <c r="B51" s="668"/>
      <c r="C51" s="668"/>
      <c r="D51" s="263"/>
      <c r="E51" s="671" t="s">
        <v>388</v>
      </c>
      <c r="F51" s="672"/>
      <c r="G51" s="273"/>
      <c r="H51" s="456"/>
      <c r="I51" s="456"/>
      <c r="J51" s="273"/>
      <c r="K51" s="273"/>
      <c r="L51" s="273"/>
      <c r="M51" s="273"/>
      <c r="N51" s="273"/>
      <c r="O51" s="273"/>
      <c r="P51" s="273"/>
    </row>
    <row r="52" spans="1:23" s="115" customFormat="1" ht="15.75" thickBot="1" x14ac:dyDescent="0.25">
      <c r="A52" s="116" t="s">
        <v>104</v>
      </c>
      <c r="B52" s="47" t="s">
        <v>274</v>
      </c>
      <c r="C52" s="48" t="s">
        <v>275</v>
      </c>
      <c r="D52" s="44" t="s">
        <v>284</v>
      </c>
      <c r="E52" s="44" t="s">
        <v>263</v>
      </c>
      <c r="F52" s="44" t="s">
        <v>314</v>
      </c>
      <c r="G52" s="273"/>
    </row>
    <row r="53" spans="1:23" s="115" customFormat="1" ht="14.25" customHeight="1" x14ac:dyDescent="0.2">
      <c r="A53" s="120" t="s">
        <v>83</v>
      </c>
      <c r="B53" s="121" t="s">
        <v>218</v>
      </c>
      <c r="C53" s="252" t="s">
        <v>276</v>
      </c>
      <c r="D53" s="253" t="s">
        <v>231</v>
      </c>
      <c r="E53" s="590">
        <v>0.20554174666666702</v>
      </c>
      <c r="F53" s="591">
        <v>130.05924469999999</v>
      </c>
      <c r="G53" s="511"/>
      <c r="H53" s="456"/>
    </row>
    <row r="54" spans="1:23" s="115" customFormat="1" ht="14.25" customHeight="1" x14ac:dyDescent="0.2">
      <c r="A54" s="122" t="s">
        <v>83</v>
      </c>
      <c r="B54" s="123" t="s">
        <v>383</v>
      </c>
      <c r="C54" s="254" t="s">
        <v>276</v>
      </c>
      <c r="D54" s="284" t="s">
        <v>232</v>
      </c>
      <c r="E54" s="590">
        <v>0.20554174666666666</v>
      </c>
      <c r="F54" s="591">
        <v>130.05924469999999</v>
      </c>
      <c r="G54" s="511"/>
      <c r="H54" s="456"/>
    </row>
    <row r="55" spans="1:23" s="115" customFormat="1" ht="14.25" customHeight="1" x14ac:dyDescent="0.2">
      <c r="A55" s="280" t="s">
        <v>84</v>
      </c>
      <c r="B55" s="281" t="s">
        <v>219</v>
      </c>
      <c r="C55" s="282" t="s">
        <v>277</v>
      </c>
      <c r="D55" s="283" t="s">
        <v>231</v>
      </c>
      <c r="E55" s="590">
        <v>0.20554174666666666</v>
      </c>
      <c r="F55" s="591">
        <v>139.35287870000002</v>
      </c>
      <c r="G55" s="511"/>
      <c r="H55" s="456"/>
    </row>
    <row r="56" spans="1:23" s="115" customFormat="1" ht="14.25" customHeight="1" x14ac:dyDescent="0.2">
      <c r="A56" s="269" t="s">
        <v>84</v>
      </c>
      <c r="B56" s="123" t="s">
        <v>384</v>
      </c>
      <c r="C56" s="254" t="s">
        <v>277</v>
      </c>
      <c r="D56" s="255" t="s">
        <v>232</v>
      </c>
      <c r="E56" s="590">
        <v>0.20554174666666666</v>
      </c>
      <c r="F56" s="591">
        <v>139.35287870000002</v>
      </c>
      <c r="G56" s="511"/>
      <c r="H56" s="456"/>
    </row>
    <row r="57" spans="1:23" s="115" customFormat="1" ht="14.25" customHeight="1" x14ac:dyDescent="0.2">
      <c r="A57" s="223" t="s">
        <v>90</v>
      </c>
      <c r="B57" s="256" t="s">
        <v>264</v>
      </c>
      <c r="C57" s="224"/>
      <c r="D57" s="229"/>
      <c r="E57" s="290"/>
      <c r="F57" s="291"/>
      <c r="G57" s="511"/>
      <c r="H57" s="511"/>
    </row>
    <row r="58" spans="1:23" s="115" customFormat="1" ht="18" x14ac:dyDescent="0.2">
      <c r="A58" s="122" t="s">
        <v>428</v>
      </c>
      <c r="B58" s="230"/>
      <c r="C58" s="257" t="s">
        <v>220</v>
      </c>
      <c r="D58" s="258" t="s">
        <v>233</v>
      </c>
      <c r="E58" s="321"/>
      <c r="F58" s="551">
        <v>113.06517109999999</v>
      </c>
      <c r="G58" s="511"/>
      <c r="H58" s="511"/>
    </row>
    <row r="59" spans="1:23" s="115" customFormat="1" ht="14.25" customHeight="1" x14ac:dyDescent="0.2">
      <c r="A59" s="122" t="s">
        <v>429</v>
      </c>
      <c r="B59" s="123" t="s">
        <v>266</v>
      </c>
      <c r="C59" s="250"/>
      <c r="D59" s="258" t="s">
        <v>344</v>
      </c>
      <c r="E59" s="590">
        <v>0.22312097500000003</v>
      </c>
      <c r="F59" s="322"/>
      <c r="G59" s="550"/>
      <c r="H59" s="511"/>
      <c r="I59" s="456"/>
    </row>
    <row r="60" spans="1:23" s="115" customFormat="1" ht="14.25" customHeight="1" x14ac:dyDescent="0.2">
      <c r="A60" s="122" t="s">
        <v>54</v>
      </c>
      <c r="B60" s="123" t="s">
        <v>120</v>
      </c>
      <c r="C60" s="250"/>
      <c r="D60" s="258" t="s">
        <v>38</v>
      </c>
      <c r="E60" s="592">
        <v>0.22324390666666666</v>
      </c>
      <c r="F60" s="322"/>
      <c r="H60" s="511"/>
      <c r="I60" s="456"/>
    </row>
    <row r="61" spans="1:23" s="115" customFormat="1" ht="14.25" customHeight="1" x14ac:dyDescent="0.2">
      <c r="A61" s="122" t="s">
        <v>430</v>
      </c>
      <c r="B61" s="123" t="s">
        <v>267</v>
      </c>
      <c r="C61" s="250"/>
      <c r="D61" s="258" t="s">
        <v>345</v>
      </c>
      <c r="E61" s="590">
        <v>0.22312097500000003</v>
      </c>
      <c r="F61" s="322"/>
      <c r="G61" s="550"/>
      <c r="H61" s="511"/>
      <c r="I61" s="456"/>
    </row>
    <row r="62" spans="1:23" s="115" customFormat="1" ht="14.25" customHeight="1" x14ac:dyDescent="0.2">
      <c r="A62" s="122" t="s">
        <v>209</v>
      </c>
      <c r="B62" s="123" t="s">
        <v>449</v>
      </c>
      <c r="C62" s="250"/>
      <c r="D62" s="258" t="s">
        <v>33</v>
      </c>
      <c r="E62" s="592">
        <v>0.58712164000000011</v>
      </c>
      <c r="F62" s="322"/>
      <c r="G62" s="511"/>
      <c r="H62" s="511"/>
      <c r="I62" s="456"/>
    </row>
    <row r="63" spans="1:23" s="115" customFormat="1" ht="14.25" customHeight="1" x14ac:dyDescent="0.2">
      <c r="A63" s="122" t="s">
        <v>431</v>
      </c>
      <c r="B63" s="123" t="s">
        <v>268</v>
      </c>
      <c r="C63" s="250"/>
      <c r="D63" s="258" t="s">
        <v>346</v>
      </c>
      <c r="E63" s="590">
        <v>0.58714622633333335</v>
      </c>
      <c r="F63" s="322"/>
      <c r="G63" s="550"/>
      <c r="H63" s="511"/>
      <c r="I63" s="456"/>
    </row>
    <row r="64" spans="1:23" s="115" customFormat="1" ht="14.25" customHeight="1" x14ac:dyDescent="0.2">
      <c r="A64" s="122" t="s">
        <v>371</v>
      </c>
      <c r="B64" s="123" t="s">
        <v>450</v>
      </c>
      <c r="C64" s="250"/>
      <c r="D64" s="258" t="s">
        <v>369</v>
      </c>
      <c r="E64" s="592">
        <v>0.86199684666666665</v>
      </c>
      <c r="F64" s="322"/>
      <c r="G64" s="511"/>
      <c r="H64" s="511"/>
      <c r="I64" s="456"/>
    </row>
    <row r="65" spans="1:9" s="115" customFormat="1" ht="14.25" customHeight="1" x14ac:dyDescent="0.2">
      <c r="A65" s="122" t="s">
        <v>347</v>
      </c>
      <c r="B65" s="123" t="s">
        <v>451</v>
      </c>
      <c r="C65" s="250"/>
      <c r="D65" s="258" t="s">
        <v>40</v>
      </c>
      <c r="E65" s="592">
        <v>1.1366261899999999</v>
      </c>
      <c r="F65" s="322"/>
      <c r="G65" s="511"/>
      <c r="H65" s="511"/>
      <c r="I65" s="456"/>
    </row>
    <row r="66" spans="1:9" s="115" customFormat="1" ht="14.25" customHeight="1" x14ac:dyDescent="0.2">
      <c r="A66" s="122" t="s">
        <v>57</v>
      </c>
      <c r="B66" s="123" t="s">
        <v>125</v>
      </c>
      <c r="C66" s="250"/>
      <c r="D66" s="258" t="s">
        <v>34</v>
      </c>
      <c r="E66" s="592">
        <v>0.27020380333333333</v>
      </c>
      <c r="F66" s="322"/>
      <c r="G66" s="511"/>
      <c r="H66" s="511"/>
      <c r="I66" s="456"/>
    </row>
    <row r="67" spans="1:9" s="115" customFormat="1" ht="14.25" customHeight="1" x14ac:dyDescent="0.2">
      <c r="A67" s="269" t="s">
        <v>374</v>
      </c>
      <c r="B67" s="123" t="s">
        <v>125</v>
      </c>
      <c r="C67" s="250"/>
      <c r="D67" s="258" t="s">
        <v>375</v>
      </c>
      <c r="E67" s="592">
        <v>0.27020380333333333</v>
      </c>
      <c r="F67" s="322"/>
      <c r="G67" s="511"/>
      <c r="H67" s="511"/>
      <c r="I67" s="456"/>
    </row>
    <row r="68" spans="1:9" s="115" customFormat="1" ht="14.25" customHeight="1" x14ac:dyDescent="0.2">
      <c r="A68" s="122" t="s">
        <v>432</v>
      </c>
      <c r="B68" s="123" t="s">
        <v>366</v>
      </c>
      <c r="C68" s="250"/>
      <c r="D68" s="258" t="s">
        <v>363</v>
      </c>
      <c r="E68" s="592">
        <v>0.27020380333333333</v>
      </c>
      <c r="F68" s="322"/>
      <c r="G68" s="511"/>
      <c r="H68" s="511"/>
      <c r="I68" s="456"/>
    </row>
    <row r="69" spans="1:9" s="115" customFormat="1" ht="14.25" customHeight="1" x14ac:dyDescent="0.2">
      <c r="A69" s="122" t="s">
        <v>433</v>
      </c>
      <c r="B69" s="123" t="s">
        <v>269</v>
      </c>
      <c r="C69" s="250"/>
      <c r="D69" s="258" t="s">
        <v>348</v>
      </c>
      <c r="E69" s="590">
        <v>0.27017921700000008</v>
      </c>
      <c r="F69" s="322"/>
      <c r="G69" s="550"/>
      <c r="H69" s="511"/>
      <c r="I69" s="456"/>
    </row>
    <row r="70" spans="1:9" s="115" customFormat="1" ht="14.25" customHeight="1" x14ac:dyDescent="0.2">
      <c r="A70" s="269" t="s">
        <v>434</v>
      </c>
      <c r="B70" s="123" t="s">
        <v>376</v>
      </c>
      <c r="C70" s="250"/>
      <c r="D70" s="258" t="s">
        <v>377</v>
      </c>
      <c r="E70" s="590">
        <v>0.27017921700000008</v>
      </c>
      <c r="F70" s="322"/>
      <c r="G70" s="550"/>
      <c r="H70" s="511"/>
      <c r="I70" s="456"/>
    </row>
    <row r="71" spans="1:9" s="115" customFormat="1" ht="14.25" customHeight="1" x14ac:dyDescent="0.2">
      <c r="A71" s="122" t="s">
        <v>435</v>
      </c>
      <c r="B71" s="123" t="s">
        <v>270</v>
      </c>
      <c r="C71" s="250"/>
      <c r="D71" s="258" t="s">
        <v>349</v>
      </c>
      <c r="E71" s="590">
        <v>0.27017921700000008</v>
      </c>
      <c r="F71" s="322"/>
      <c r="G71" s="550"/>
      <c r="H71" s="511"/>
      <c r="I71" s="456"/>
    </row>
    <row r="72" spans="1:9" s="115" customFormat="1" ht="14.25" customHeight="1" x14ac:dyDescent="0.2">
      <c r="A72" s="122" t="s">
        <v>58</v>
      </c>
      <c r="B72" s="123" t="s">
        <v>129</v>
      </c>
      <c r="C72" s="250"/>
      <c r="D72" s="258" t="s">
        <v>35</v>
      </c>
      <c r="E72" s="592">
        <v>0.30536226000000005</v>
      </c>
      <c r="F72" s="322"/>
      <c r="G72" s="511"/>
      <c r="H72" s="511"/>
      <c r="I72" s="456"/>
    </row>
    <row r="73" spans="1:9" s="115" customFormat="1" ht="14.25" customHeight="1" x14ac:dyDescent="0.2">
      <c r="A73" s="122" t="s">
        <v>436</v>
      </c>
      <c r="B73" s="123" t="s">
        <v>271</v>
      </c>
      <c r="C73" s="250"/>
      <c r="D73" s="258" t="s">
        <v>350</v>
      </c>
      <c r="E73" s="590">
        <v>0.3053376736666667</v>
      </c>
      <c r="F73" s="322"/>
      <c r="G73" s="550"/>
      <c r="H73" s="511"/>
      <c r="I73" s="456"/>
    </row>
    <row r="74" spans="1:9" s="115" customFormat="1" ht="14.25" customHeight="1" x14ac:dyDescent="0.2">
      <c r="A74" s="122" t="s">
        <v>437</v>
      </c>
      <c r="B74" s="123" t="s">
        <v>272</v>
      </c>
      <c r="C74" s="250"/>
      <c r="D74" s="258" t="s">
        <v>351</v>
      </c>
      <c r="E74" s="590">
        <v>0.3053376736666667</v>
      </c>
      <c r="F74" s="322"/>
      <c r="G74" s="550"/>
      <c r="H74" s="511"/>
      <c r="I74" s="456"/>
    </row>
    <row r="75" spans="1:9" s="115" customFormat="1" ht="14.25" customHeight="1" x14ac:dyDescent="0.2">
      <c r="A75" s="122" t="s">
        <v>407</v>
      </c>
      <c r="B75" s="123" t="s">
        <v>133</v>
      </c>
      <c r="C75" s="250"/>
      <c r="D75" s="258" t="s">
        <v>39</v>
      </c>
      <c r="E75" s="592">
        <v>8.8321485233333323</v>
      </c>
      <c r="F75" s="322"/>
      <c r="G75" s="511"/>
      <c r="H75" s="511"/>
      <c r="I75" s="456"/>
    </row>
    <row r="76" spans="1:9" s="115" customFormat="1" ht="14.25" customHeight="1" x14ac:dyDescent="0.2">
      <c r="A76" s="122" t="s">
        <v>409</v>
      </c>
      <c r="B76" s="123" t="s">
        <v>222</v>
      </c>
      <c r="C76" s="250"/>
      <c r="D76" s="258" t="s">
        <v>36</v>
      </c>
      <c r="E76" s="592">
        <v>8.8321485233333323</v>
      </c>
      <c r="F76" s="322"/>
      <c r="G76" s="511"/>
      <c r="H76" s="511"/>
      <c r="I76" s="456"/>
    </row>
    <row r="77" spans="1:9" s="115" customFormat="1" ht="14.25" customHeight="1" x14ac:dyDescent="0.2">
      <c r="A77" s="122" t="s">
        <v>438</v>
      </c>
      <c r="B77" s="123" t="s">
        <v>352</v>
      </c>
      <c r="C77" s="250"/>
      <c r="D77" s="258" t="s">
        <v>353</v>
      </c>
      <c r="E77" s="590">
        <v>8.0669726573333325</v>
      </c>
      <c r="F77" s="322"/>
      <c r="G77" s="550"/>
      <c r="H77" s="511"/>
      <c r="I77" s="456"/>
    </row>
    <row r="78" spans="1:9" s="115" customFormat="1" ht="14.25" customHeight="1" x14ac:dyDescent="0.2">
      <c r="A78" s="122" t="s">
        <v>59</v>
      </c>
      <c r="B78" s="123" t="s">
        <v>138</v>
      </c>
      <c r="C78" s="250"/>
      <c r="D78" s="258" t="s">
        <v>37</v>
      </c>
      <c r="E78" s="592">
        <v>0.35232215666666672</v>
      </c>
      <c r="F78" s="322"/>
      <c r="G78" s="511"/>
      <c r="H78" s="511"/>
      <c r="I78" s="456"/>
    </row>
    <row r="79" spans="1:9" s="115" customFormat="1" ht="14.25" customHeight="1" x14ac:dyDescent="0.2">
      <c r="A79" s="122" t="s">
        <v>368</v>
      </c>
      <c r="B79" s="123" t="s">
        <v>367</v>
      </c>
      <c r="C79" s="250"/>
      <c r="D79" s="258" t="s">
        <v>364</v>
      </c>
      <c r="E79" s="592">
        <v>0.35232215666666672</v>
      </c>
      <c r="F79" s="322"/>
      <c r="G79" s="511"/>
      <c r="H79" s="511"/>
      <c r="I79" s="456"/>
    </row>
    <row r="80" spans="1:9" s="115" customFormat="1" ht="14.25" customHeight="1" x14ac:dyDescent="0.2">
      <c r="A80" s="122" t="s">
        <v>439</v>
      </c>
      <c r="B80" s="123" t="s">
        <v>354</v>
      </c>
      <c r="C80" s="250"/>
      <c r="D80" s="258" t="s">
        <v>355</v>
      </c>
      <c r="E80" s="590">
        <v>0.35239591566666673</v>
      </c>
      <c r="F80" s="322"/>
      <c r="G80" s="550"/>
      <c r="H80" s="511"/>
      <c r="I80" s="456"/>
    </row>
    <row r="81" spans="1:9" s="115" customFormat="1" ht="14.25" customHeight="1" x14ac:dyDescent="0.2">
      <c r="A81" s="122" t="s">
        <v>440</v>
      </c>
      <c r="B81" s="123" t="s">
        <v>273</v>
      </c>
      <c r="C81" s="250"/>
      <c r="D81" s="258" t="s">
        <v>356</v>
      </c>
      <c r="E81" s="590">
        <v>0.35239591566666673</v>
      </c>
      <c r="F81" s="322"/>
      <c r="G81" s="550"/>
      <c r="H81" s="511"/>
      <c r="I81" s="456"/>
    </row>
    <row r="82" spans="1:9" s="115" customFormat="1" ht="14.25" customHeight="1" x14ac:dyDescent="0.2">
      <c r="A82" s="122" t="s">
        <v>412</v>
      </c>
      <c r="B82" s="123" t="s">
        <v>143</v>
      </c>
      <c r="C82" s="250"/>
      <c r="D82" s="258" t="s">
        <v>66</v>
      </c>
      <c r="E82" s="590">
        <v>10.852063324666664</v>
      </c>
      <c r="F82" s="322"/>
      <c r="G82" s="550"/>
      <c r="H82" s="511"/>
      <c r="I82" s="456"/>
    </row>
    <row r="83" spans="1:9" s="115" customFormat="1" ht="14.25" customHeight="1" x14ac:dyDescent="0.2">
      <c r="A83" s="122" t="s">
        <v>441</v>
      </c>
      <c r="B83" s="123" t="s">
        <v>357</v>
      </c>
      <c r="C83" s="250"/>
      <c r="D83" s="258" t="s">
        <v>358</v>
      </c>
      <c r="E83" s="590">
        <v>9.2196291366666649</v>
      </c>
      <c r="F83" s="322"/>
      <c r="G83" s="550"/>
      <c r="H83" s="511"/>
      <c r="I83" s="456"/>
    </row>
    <row r="84" spans="1:9" s="115" customFormat="1" ht="14.25" customHeight="1" x14ac:dyDescent="0.2">
      <c r="A84" s="122" t="s">
        <v>210</v>
      </c>
      <c r="B84" s="123" t="s">
        <v>223</v>
      </c>
      <c r="C84" s="250"/>
      <c r="D84" s="255" t="s">
        <v>234</v>
      </c>
      <c r="E84" s="590">
        <v>3.0447223473333334</v>
      </c>
      <c r="F84" s="322"/>
      <c r="G84" s="550"/>
      <c r="H84" s="511"/>
      <c r="I84" s="456"/>
    </row>
    <row r="85" spans="1:9" s="115" customFormat="1" ht="18" x14ac:dyDescent="0.2">
      <c r="A85" s="122" t="s">
        <v>211</v>
      </c>
      <c r="B85" s="123" t="s">
        <v>224</v>
      </c>
      <c r="C85" s="250"/>
      <c r="D85" s="255" t="s">
        <v>235</v>
      </c>
      <c r="E85" s="590">
        <v>1.8909840693333335</v>
      </c>
      <c r="F85" s="322"/>
      <c r="G85" s="550"/>
      <c r="H85" s="511"/>
      <c r="I85" s="456"/>
    </row>
    <row r="86" spans="1:9" s="115" customFormat="1" ht="18" x14ac:dyDescent="0.2">
      <c r="A86" s="122" t="s">
        <v>212</v>
      </c>
      <c r="B86" s="123" t="s">
        <v>225</v>
      </c>
      <c r="C86" s="250"/>
      <c r="D86" s="255" t="s">
        <v>236</v>
      </c>
      <c r="E86" s="590">
        <v>0.52872909833333348</v>
      </c>
      <c r="F86" s="322"/>
      <c r="G86" s="550"/>
      <c r="H86" s="511"/>
      <c r="I86" s="456"/>
    </row>
    <row r="87" spans="1:9" s="115" customFormat="1" ht="18" x14ac:dyDescent="0.2">
      <c r="A87" s="122" t="s">
        <v>212</v>
      </c>
      <c r="B87" s="123" t="s">
        <v>382</v>
      </c>
      <c r="C87" s="60"/>
      <c r="D87" s="255" t="s">
        <v>237</v>
      </c>
      <c r="E87" s="590">
        <v>0.52872909833333348</v>
      </c>
      <c r="F87" s="322"/>
      <c r="G87" s="550"/>
      <c r="H87" s="511"/>
      <c r="I87" s="456"/>
    </row>
    <row r="88" spans="1:9" s="115" customFormat="1" ht="18" x14ac:dyDescent="0.2">
      <c r="A88" s="122" t="s">
        <v>213</v>
      </c>
      <c r="B88" s="123" t="s">
        <v>226</v>
      </c>
      <c r="C88" s="60" t="s">
        <v>278</v>
      </c>
      <c r="D88" s="255" t="s">
        <v>237</v>
      </c>
      <c r="E88" s="590">
        <v>0.22420277366666663</v>
      </c>
      <c r="F88" s="551">
        <v>194.650001</v>
      </c>
      <c r="G88" s="550"/>
      <c r="H88" s="511"/>
      <c r="I88" s="456"/>
    </row>
    <row r="89" spans="1:9" s="115" customFormat="1" ht="18" x14ac:dyDescent="0.2">
      <c r="A89" s="122" t="s">
        <v>213</v>
      </c>
      <c r="B89" s="123" t="s">
        <v>381</v>
      </c>
      <c r="C89" s="60" t="s">
        <v>278</v>
      </c>
      <c r="D89" s="255" t="s">
        <v>238</v>
      </c>
      <c r="E89" s="590">
        <v>0.22420277366666663</v>
      </c>
      <c r="F89" s="551">
        <v>194.65000099999997</v>
      </c>
      <c r="G89" s="550"/>
      <c r="H89" s="511"/>
      <c r="I89" s="456"/>
    </row>
    <row r="90" spans="1:9" s="115" customFormat="1" ht="18" x14ac:dyDescent="0.2">
      <c r="A90" s="122" t="s">
        <v>214</v>
      </c>
      <c r="B90" s="123" t="s">
        <v>226</v>
      </c>
      <c r="C90" s="250" t="s">
        <v>278</v>
      </c>
      <c r="D90" s="258" t="s">
        <v>216</v>
      </c>
      <c r="E90" s="590">
        <v>0.22420277366666663</v>
      </c>
      <c r="F90" s="551">
        <v>194.65000099999997</v>
      </c>
      <c r="G90" s="550"/>
      <c r="H90" s="511"/>
      <c r="I90" s="456"/>
    </row>
    <row r="91" spans="1:9" s="115" customFormat="1" ht="18" x14ac:dyDescent="0.2">
      <c r="A91" s="122" t="s">
        <v>214</v>
      </c>
      <c r="B91" s="123" t="s">
        <v>381</v>
      </c>
      <c r="C91" s="250" t="s">
        <v>278</v>
      </c>
      <c r="D91" s="258" t="s">
        <v>217</v>
      </c>
      <c r="E91" s="590">
        <v>0.22420277366666663</v>
      </c>
      <c r="F91" s="551">
        <v>194.65000099999997</v>
      </c>
      <c r="G91" s="550"/>
      <c r="H91" s="511"/>
      <c r="I91" s="456"/>
    </row>
    <row r="92" spans="1:9" s="115" customFormat="1" ht="18" x14ac:dyDescent="0.2">
      <c r="A92" s="269" t="s">
        <v>215</v>
      </c>
      <c r="B92" s="123" t="s">
        <v>227</v>
      </c>
      <c r="C92" s="250" t="s">
        <v>279</v>
      </c>
      <c r="D92" s="255" t="s">
        <v>236</v>
      </c>
      <c r="E92" s="590">
        <v>0.23772525699999997</v>
      </c>
      <c r="F92" s="593">
        <v>306.94807849999995</v>
      </c>
      <c r="G92" s="550"/>
      <c r="H92" s="511"/>
      <c r="I92" s="456"/>
    </row>
    <row r="93" spans="1:9" s="115" customFormat="1" ht="18" x14ac:dyDescent="0.2">
      <c r="A93" s="269" t="s">
        <v>215</v>
      </c>
      <c r="B93" s="123" t="s">
        <v>380</v>
      </c>
      <c r="C93" s="60" t="s">
        <v>279</v>
      </c>
      <c r="D93" s="255" t="s">
        <v>237</v>
      </c>
      <c r="E93" s="590">
        <v>0.23772525699999997</v>
      </c>
      <c r="F93" s="551">
        <v>306.94807849999995</v>
      </c>
      <c r="G93" s="550"/>
      <c r="H93" s="511"/>
      <c r="I93" s="456"/>
    </row>
    <row r="94" spans="1:9" s="115" customFormat="1" ht="18" x14ac:dyDescent="0.2">
      <c r="A94" s="269" t="s">
        <v>442</v>
      </c>
      <c r="B94" s="123" t="s">
        <v>228</v>
      </c>
      <c r="C94" s="60" t="s">
        <v>280</v>
      </c>
      <c r="D94" s="255" t="s">
        <v>237</v>
      </c>
      <c r="E94" s="590">
        <v>0.20554174666666666</v>
      </c>
      <c r="F94" s="551">
        <v>45.273274199999996</v>
      </c>
      <c r="G94" s="550"/>
      <c r="H94" s="511"/>
      <c r="I94" s="456"/>
    </row>
    <row r="95" spans="1:9" s="115" customFormat="1" ht="18" x14ac:dyDescent="0.2">
      <c r="A95" s="269" t="s">
        <v>442</v>
      </c>
      <c r="B95" s="123" t="s">
        <v>379</v>
      </c>
      <c r="C95" s="60" t="s">
        <v>280</v>
      </c>
      <c r="D95" s="255" t="s">
        <v>238</v>
      </c>
      <c r="E95" s="590">
        <v>0.20554174666666666</v>
      </c>
      <c r="F95" s="551">
        <v>45.273274199999996</v>
      </c>
      <c r="G95" s="550"/>
      <c r="H95" s="511"/>
      <c r="I95" s="456"/>
    </row>
    <row r="96" spans="1:9" s="115" customFormat="1" ht="18" x14ac:dyDescent="0.2">
      <c r="A96" s="269" t="s">
        <v>443</v>
      </c>
      <c r="B96" s="123" t="s">
        <v>229</v>
      </c>
      <c r="C96" s="250" t="s">
        <v>281</v>
      </c>
      <c r="D96" s="258" t="s">
        <v>216</v>
      </c>
      <c r="E96" s="590">
        <v>0.20554174666666666</v>
      </c>
      <c r="F96" s="551">
        <v>45.273274199999996</v>
      </c>
      <c r="G96" s="550"/>
      <c r="H96" s="511"/>
      <c r="I96" s="456"/>
    </row>
    <row r="97" spans="1:27" s="115" customFormat="1" ht="18" x14ac:dyDescent="0.2">
      <c r="A97" s="269" t="s">
        <v>443</v>
      </c>
      <c r="B97" s="123" t="s">
        <v>378</v>
      </c>
      <c r="C97" s="250" t="s">
        <v>281</v>
      </c>
      <c r="D97" s="258" t="s">
        <v>217</v>
      </c>
      <c r="E97" s="590">
        <v>0.20554174666666666</v>
      </c>
      <c r="F97" s="551">
        <v>45.273274199999996</v>
      </c>
      <c r="G97" s="550"/>
      <c r="H97" s="511"/>
      <c r="I97" s="456"/>
    </row>
    <row r="98" spans="1:27" s="115" customFormat="1" ht="18" x14ac:dyDescent="0.2">
      <c r="A98" s="199" t="s">
        <v>444</v>
      </c>
      <c r="B98" s="200" t="s">
        <v>452</v>
      </c>
      <c r="C98" s="251"/>
      <c r="D98" s="259" t="s">
        <v>331</v>
      </c>
      <c r="E98" s="592">
        <v>3.667789206666666</v>
      </c>
      <c r="F98" s="594">
        <v>45.273274199999996</v>
      </c>
      <c r="G98" s="550"/>
      <c r="H98" s="511"/>
      <c r="I98" s="456"/>
    </row>
    <row r="99" spans="1:27" s="115" customFormat="1" ht="18" x14ac:dyDescent="0.2">
      <c r="A99" s="53" t="s">
        <v>445</v>
      </c>
      <c r="B99" s="200" t="s">
        <v>453</v>
      </c>
      <c r="C99" s="260"/>
      <c r="D99" s="90" t="s">
        <v>282</v>
      </c>
      <c r="E99" s="592">
        <v>5.4935703199999999</v>
      </c>
      <c r="F99" s="551">
        <v>45.273274199999996</v>
      </c>
      <c r="G99" s="550"/>
      <c r="H99" s="511"/>
      <c r="I99" s="456"/>
    </row>
    <row r="100" spans="1:27" s="115" customFormat="1" ht="18" x14ac:dyDescent="0.2">
      <c r="A100" s="53" t="s">
        <v>446</v>
      </c>
      <c r="B100" s="230"/>
      <c r="C100" s="60" t="s">
        <v>454</v>
      </c>
      <c r="D100" s="90" t="s">
        <v>283</v>
      </c>
      <c r="E100" s="323"/>
      <c r="F100" s="551">
        <v>3156.2951279999997</v>
      </c>
      <c r="G100" s="550"/>
      <c r="H100" s="511"/>
      <c r="I100" s="456"/>
    </row>
    <row r="101" spans="1:27" s="115" customFormat="1" ht="18" x14ac:dyDescent="0.2">
      <c r="A101" s="53" t="s">
        <v>447</v>
      </c>
      <c r="B101" s="230"/>
      <c r="C101" s="60">
        <v>1039058</v>
      </c>
      <c r="D101" s="90" t="s">
        <v>359</v>
      </c>
      <c r="E101" s="323"/>
      <c r="F101" s="551">
        <v>3259.5208484999994</v>
      </c>
      <c r="G101" s="550"/>
      <c r="H101" s="511"/>
      <c r="I101" s="456"/>
    </row>
    <row r="102" spans="1:27" s="115" customFormat="1" ht="18.75" thickBot="1" x14ac:dyDescent="0.25">
      <c r="A102" s="145" t="s">
        <v>448</v>
      </c>
      <c r="B102" s="261"/>
      <c r="C102" s="158" t="s">
        <v>230</v>
      </c>
      <c r="D102" s="262" t="s">
        <v>239</v>
      </c>
      <c r="E102" s="324"/>
      <c r="F102" s="595">
        <v>545.22652800000003</v>
      </c>
      <c r="G102" s="550"/>
      <c r="H102" s="511"/>
      <c r="I102" s="456"/>
    </row>
    <row r="103" spans="1:27" s="115" customFormat="1" ht="14.25" customHeight="1" x14ac:dyDescent="0.2">
      <c r="A103" s="111" t="s">
        <v>241</v>
      </c>
      <c r="B103" s="125"/>
      <c r="C103" s="126"/>
      <c r="D103" s="126"/>
      <c r="E103" s="126"/>
      <c r="F103" s="126"/>
      <c r="G103" s="127"/>
      <c r="H103" s="128"/>
      <c r="I103" s="128"/>
      <c r="J103" s="113"/>
      <c r="K103" s="110"/>
      <c r="L103" s="128"/>
      <c r="M103" s="128"/>
      <c r="N103" s="128"/>
      <c r="O103" s="97"/>
      <c r="P103" s="97"/>
      <c r="Q103" s="97"/>
      <c r="R103" s="97"/>
      <c r="S103" s="97"/>
      <c r="T103" s="97"/>
      <c r="U103" s="97"/>
      <c r="V103" s="97"/>
      <c r="W103" s="110"/>
      <c r="Y103" s="97"/>
      <c r="Z103" s="124"/>
      <c r="AA103" s="124"/>
    </row>
    <row r="104" spans="1:27" s="115" customFormat="1" ht="72" customHeight="1" thickBot="1" x14ac:dyDescent="0.3">
      <c r="A104" s="183" t="s">
        <v>242</v>
      </c>
      <c r="B104" s="125"/>
      <c r="C104" s="126"/>
      <c r="D104" s="126"/>
      <c r="E104" s="126"/>
      <c r="F104" s="126"/>
      <c r="G104" s="129"/>
      <c r="H104" s="130"/>
      <c r="I104" s="130"/>
      <c r="J104" s="131"/>
      <c r="L104" s="130"/>
      <c r="M104" s="130"/>
      <c r="N104" s="130"/>
      <c r="O104" s="124"/>
      <c r="P104" s="124"/>
      <c r="Q104" s="124"/>
      <c r="R104" s="124"/>
      <c r="S104" s="124"/>
      <c r="T104" s="124"/>
      <c r="U104" s="124"/>
      <c r="V104" s="124"/>
      <c r="Y104" s="97"/>
      <c r="Z104" s="124"/>
      <c r="AA104" s="124"/>
    </row>
    <row r="105" spans="1:27" s="115" customFormat="1" ht="30" customHeight="1" thickBot="1" x14ac:dyDescent="0.3">
      <c r="A105" s="669" t="s">
        <v>105</v>
      </c>
      <c r="B105" s="670"/>
      <c r="C105" s="244"/>
      <c r="D105" s="234"/>
      <c r="E105" s="234"/>
      <c r="F105" s="234"/>
      <c r="G105" s="673" t="s">
        <v>388</v>
      </c>
      <c r="H105" s="674"/>
      <c r="I105" s="674"/>
      <c r="J105" s="674"/>
      <c r="K105" s="675"/>
      <c r="Q105" s="126"/>
      <c r="R105" s="126"/>
      <c r="S105" s="126"/>
      <c r="T105" s="126"/>
    </row>
    <row r="106" spans="1:27" s="115" customFormat="1" ht="39" thickBot="1" x14ac:dyDescent="0.25">
      <c r="A106" s="133" t="s">
        <v>16</v>
      </c>
      <c r="B106" s="116" t="s">
        <v>32</v>
      </c>
      <c r="C106" s="164" t="s">
        <v>169</v>
      </c>
      <c r="D106" s="117" t="s">
        <v>168</v>
      </c>
      <c r="E106" s="117" t="s">
        <v>167</v>
      </c>
      <c r="F106" s="118" t="s">
        <v>30</v>
      </c>
      <c r="G106" s="176" t="s">
        <v>186</v>
      </c>
      <c r="H106" s="154" t="s">
        <v>497</v>
      </c>
      <c r="I106" s="264" t="s">
        <v>315</v>
      </c>
      <c r="J106" s="119" t="s">
        <v>316</v>
      </c>
      <c r="K106" s="119" t="s">
        <v>317</v>
      </c>
    </row>
    <row r="107" spans="1:27" s="115" customFormat="1" ht="12.75" customHeight="1" x14ac:dyDescent="0.2">
      <c r="A107" s="654" t="s">
        <v>105</v>
      </c>
      <c r="B107" s="120" t="s">
        <v>44</v>
      </c>
      <c r="C107" s="136" t="s">
        <v>34</v>
      </c>
      <c r="D107" s="137" t="s">
        <v>456</v>
      </c>
      <c r="E107" s="138" t="s">
        <v>199</v>
      </c>
      <c r="F107" s="325">
        <v>1.5</v>
      </c>
      <c r="G107" s="365">
        <f>H107/F107</f>
        <v>20.07183550909091</v>
      </c>
      <c r="H107" s="596">
        <v>30.107753263636365</v>
      </c>
      <c r="I107" s="356">
        <v>0</v>
      </c>
      <c r="J107" s="357">
        <v>0</v>
      </c>
      <c r="K107" s="357">
        <v>0</v>
      </c>
      <c r="L107" s="512"/>
      <c r="N107" s="285"/>
      <c r="O107" s="285"/>
      <c r="P107" s="285"/>
      <c r="Q107" s="285"/>
    </row>
    <row r="108" spans="1:27" s="115" customFormat="1" ht="12.75" customHeight="1" x14ac:dyDescent="0.2">
      <c r="A108" s="654"/>
      <c r="B108" s="122" t="s">
        <v>44</v>
      </c>
      <c r="C108" s="139" t="s">
        <v>363</v>
      </c>
      <c r="D108" s="140" t="s">
        <v>457</v>
      </c>
      <c r="E108" s="141" t="s">
        <v>362</v>
      </c>
      <c r="F108" s="326">
        <v>2.1</v>
      </c>
      <c r="G108" s="358">
        <f t="shared" ref="G108:G144" si="0">H108/F108</f>
        <v>20.070111272727274</v>
      </c>
      <c r="H108" s="597">
        <v>42.147233672727275</v>
      </c>
      <c r="I108" s="337">
        <v>0</v>
      </c>
      <c r="J108" s="338">
        <v>0</v>
      </c>
      <c r="K108" s="338">
        <v>0</v>
      </c>
      <c r="L108" s="512"/>
      <c r="N108" s="285"/>
      <c r="O108" s="285"/>
      <c r="P108" s="285"/>
      <c r="Q108" s="285"/>
    </row>
    <row r="109" spans="1:27" s="115" customFormat="1" ht="12.75" customHeight="1" x14ac:dyDescent="0.2">
      <c r="A109" s="654"/>
      <c r="B109" s="122" t="s">
        <v>44</v>
      </c>
      <c r="C109" s="139" t="s">
        <v>35</v>
      </c>
      <c r="D109" s="140" t="s">
        <v>458</v>
      </c>
      <c r="E109" s="141" t="s">
        <v>200</v>
      </c>
      <c r="F109" s="326">
        <v>3.8</v>
      </c>
      <c r="G109" s="358">
        <f t="shared" si="0"/>
        <v>11.526520090909104</v>
      </c>
      <c r="H109" s="597">
        <v>43.800776345454594</v>
      </c>
      <c r="I109" s="337">
        <v>0</v>
      </c>
      <c r="J109" s="338">
        <v>0</v>
      </c>
      <c r="K109" s="338">
        <v>0</v>
      </c>
      <c r="L109" s="512"/>
      <c r="N109" s="285"/>
      <c r="O109" s="285"/>
      <c r="P109" s="285"/>
      <c r="Q109" s="285"/>
    </row>
    <row r="110" spans="1:27" ht="12.75" customHeight="1" x14ac:dyDescent="0.2">
      <c r="A110" s="654"/>
      <c r="B110" s="122" t="s">
        <v>44</v>
      </c>
      <c r="C110" s="139" t="s">
        <v>37</v>
      </c>
      <c r="D110" s="140" t="s">
        <v>459</v>
      </c>
      <c r="E110" s="141" t="s">
        <v>201</v>
      </c>
      <c r="F110" s="326">
        <v>7.6</v>
      </c>
      <c r="G110" s="358">
        <f t="shared" si="0"/>
        <v>9.3309546423444996</v>
      </c>
      <c r="H110" s="597">
        <v>70.91525528181819</v>
      </c>
      <c r="I110" s="337">
        <v>0</v>
      </c>
      <c r="J110" s="338">
        <v>0</v>
      </c>
      <c r="K110" s="338">
        <v>0</v>
      </c>
      <c r="L110" s="512"/>
      <c r="M110" s="115"/>
      <c r="N110" s="285"/>
      <c r="O110" s="285"/>
      <c r="P110" s="285"/>
      <c r="Q110" s="285"/>
      <c r="R110" s="126"/>
      <c r="S110" s="126"/>
      <c r="T110" s="126"/>
      <c r="U110" s="126"/>
      <c r="V110" s="126"/>
    </row>
    <row r="111" spans="1:27" ht="12.75" customHeight="1" x14ac:dyDescent="0.2">
      <c r="A111" s="654"/>
      <c r="B111" s="122" t="s">
        <v>44</v>
      </c>
      <c r="C111" s="139" t="s">
        <v>364</v>
      </c>
      <c r="D111" s="140" t="s">
        <v>460</v>
      </c>
      <c r="E111" s="141" t="s">
        <v>361</v>
      </c>
      <c r="F111" s="326">
        <v>10.8</v>
      </c>
      <c r="G111" s="358">
        <f t="shared" si="0"/>
        <v>9.3310722803030295</v>
      </c>
      <c r="H111" s="597">
        <v>100.77558062727272</v>
      </c>
      <c r="I111" s="337">
        <v>0</v>
      </c>
      <c r="J111" s="338">
        <v>0</v>
      </c>
      <c r="K111" s="338">
        <v>0</v>
      </c>
      <c r="L111" s="512"/>
      <c r="M111" s="115"/>
      <c r="N111" s="285"/>
      <c r="O111" s="285"/>
      <c r="P111" s="285"/>
      <c r="Q111" s="285"/>
      <c r="R111" s="126"/>
      <c r="S111" s="126"/>
      <c r="T111" s="126"/>
      <c r="U111" s="126"/>
      <c r="V111" s="126"/>
    </row>
    <row r="112" spans="1:27" ht="15" x14ac:dyDescent="0.2">
      <c r="A112" s="654"/>
      <c r="B112" s="122" t="s">
        <v>45</v>
      </c>
      <c r="C112" s="139" t="s">
        <v>38</v>
      </c>
      <c r="D112" s="140" t="s">
        <v>461</v>
      </c>
      <c r="E112" s="141" t="s">
        <v>115</v>
      </c>
      <c r="F112" s="326">
        <v>1.75</v>
      </c>
      <c r="G112" s="358">
        <f t="shared" si="0"/>
        <v>5.9382700363636358</v>
      </c>
      <c r="H112" s="597">
        <v>10.391972563636363</v>
      </c>
      <c r="I112" s="337">
        <v>0</v>
      </c>
      <c r="J112" s="338">
        <v>0</v>
      </c>
      <c r="K112" s="338">
        <v>0</v>
      </c>
      <c r="L112" s="512"/>
      <c r="M112" s="115"/>
      <c r="N112" s="285"/>
      <c r="O112" s="285"/>
      <c r="P112" s="285"/>
      <c r="Q112" s="285"/>
      <c r="R112" s="126"/>
      <c r="S112" s="126"/>
      <c r="T112" s="126"/>
      <c r="U112" s="126"/>
      <c r="V112" s="126"/>
    </row>
    <row r="113" spans="1:22" ht="15" x14ac:dyDescent="0.2">
      <c r="A113" s="654"/>
      <c r="B113" s="122" t="s">
        <v>46</v>
      </c>
      <c r="C113" s="139" t="s">
        <v>34</v>
      </c>
      <c r="D113" s="140" t="s">
        <v>462</v>
      </c>
      <c r="E113" s="141" t="s">
        <v>116</v>
      </c>
      <c r="F113" s="326">
        <v>6</v>
      </c>
      <c r="G113" s="358">
        <f t="shared" si="0"/>
        <v>2.7025968136363638</v>
      </c>
      <c r="H113" s="597">
        <v>16.215580881818184</v>
      </c>
      <c r="I113" s="337">
        <v>0</v>
      </c>
      <c r="J113" s="338">
        <v>0</v>
      </c>
      <c r="K113" s="338">
        <v>0</v>
      </c>
      <c r="L113" s="512"/>
      <c r="M113" s="115"/>
      <c r="N113" s="285"/>
      <c r="O113" s="285"/>
      <c r="P113" s="285"/>
      <c r="Q113" s="285"/>
      <c r="R113" s="126"/>
      <c r="S113" s="126"/>
      <c r="T113" s="126"/>
      <c r="U113" s="126"/>
      <c r="V113" s="126"/>
    </row>
    <row r="114" spans="1:22" ht="15" x14ac:dyDescent="0.2">
      <c r="A114" s="654"/>
      <c r="B114" s="122" t="s">
        <v>46</v>
      </c>
      <c r="C114" s="139" t="s">
        <v>35</v>
      </c>
      <c r="D114" s="140" t="s">
        <v>463</v>
      </c>
      <c r="E114" s="141" t="s">
        <v>118</v>
      </c>
      <c r="F114" s="326">
        <v>15</v>
      </c>
      <c r="G114" s="358">
        <f t="shared" si="0"/>
        <v>1.5859526072727272</v>
      </c>
      <c r="H114" s="597">
        <v>23.789289109090909</v>
      </c>
      <c r="I114" s="337">
        <v>0</v>
      </c>
      <c r="J114" s="338">
        <v>0</v>
      </c>
      <c r="K114" s="338">
        <v>0</v>
      </c>
      <c r="L114" s="512"/>
      <c r="M114" s="115"/>
      <c r="N114" s="285"/>
      <c r="O114" s="285"/>
      <c r="P114" s="285"/>
      <c r="Q114" s="285"/>
      <c r="R114" s="126"/>
      <c r="S114" s="126"/>
      <c r="T114" s="126"/>
      <c r="U114" s="126"/>
      <c r="V114" s="126"/>
    </row>
    <row r="115" spans="1:22" ht="15" x14ac:dyDescent="0.2">
      <c r="A115" s="654"/>
      <c r="B115" s="122" t="s">
        <v>46</v>
      </c>
      <c r="C115" s="139" t="s">
        <v>37</v>
      </c>
      <c r="D115" s="140" t="s">
        <v>464</v>
      </c>
      <c r="E115" s="141" t="s">
        <v>119</v>
      </c>
      <c r="F115" s="326">
        <v>31</v>
      </c>
      <c r="G115" s="358">
        <f t="shared" si="0"/>
        <v>1.1557667586510263</v>
      </c>
      <c r="H115" s="597">
        <v>35.828769518181815</v>
      </c>
      <c r="I115" s="337">
        <v>0</v>
      </c>
      <c r="J115" s="338">
        <v>0</v>
      </c>
      <c r="K115" s="338">
        <v>0</v>
      </c>
      <c r="L115" s="512"/>
      <c r="M115" s="115"/>
      <c r="N115" s="285"/>
      <c r="O115" s="285"/>
      <c r="P115" s="285"/>
      <c r="Q115" s="285"/>
      <c r="R115" s="126"/>
      <c r="S115" s="126"/>
      <c r="T115" s="126"/>
      <c r="U115" s="126"/>
      <c r="V115" s="126"/>
    </row>
    <row r="116" spans="1:22" ht="15" x14ac:dyDescent="0.2">
      <c r="A116" s="654"/>
      <c r="B116" s="122" t="s">
        <v>47</v>
      </c>
      <c r="C116" s="139" t="s">
        <v>38</v>
      </c>
      <c r="D116" s="144" t="s">
        <v>465</v>
      </c>
      <c r="E116" s="141" t="s">
        <v>121</v>
      </c>
      <c r="F116" s="326">
        <v>0.41</v>
      </c>
      <c r="G116" s="358">
        <f t="shared" si="0"/>
        <v>467.30169818181827</v>
      </c>
      <c r="H116" s="597">
        <v>191.59369625454548</v>
      </c>
      <c r="I116" s="337">
        <v>0</v>
      </c>
      <c r="J116" s="338">
        <v>0</v>
      </c>
      <c r="K116" s="338">
        <v>0</v>
      </c>
      <c r="L116" s="512"/>
      <c r="M116" s="115"/>
      <c r="N116" s="285"/>
      <c r="O116" s="285"/>
      <c r="P116" s="285"/>
      <c r="Q116" s="285"/>
      <c r="R116" s="126"/>
      <c r="S116" s="126"/>
      <c r="T116" s="126"/>
      <c r="U116" s="126"/>
      <c r="V116" s="126"/>
    </row>
    <row r="117" spans="1:22" ht="15" x14ac:dyDescent="0.2">
      <c r="A117" s="654"/>
      <c r="B117" s="122" t="s">
        <v>47</v>
      </c>
      <c r="C117" s="139" t="s">
        <v>34</v>
      </c>
      <c r="D117" s="144" t="s">
        <v>466</v>
      </c>
      <c r="E117" s="141" t="s">
        <v>205</v>
      </c>
      <c r="F117" s="326">
        <v>1.4</v>
      </c>
      <c r="G117" s="358">
        <f t="shared" si="0"/>
        <v>186.05372481818188</v>
      </c>
      <c r="H117" s="597">
        <v>260.47521474545459</v>
      </c>
      <c r="I117" s="337">
        <v>0</v>
      </c>
      <c r="J117" s="338">
        <v>0</v>
      </c>
      <c r="K117" s="338">
        <v>0</v>
      </c>
      <c r="L117" s="512"/>
      <c r="M117" s="115"/>
      <c r="N117" s="285"/>
      <c r="O117" s="285"/>
      <c r="P117" s="285"/>
      <c r="Q117" s="285"/>
      <c r="R117" s="126"/>
      <c r="S117" s="126"/>
      <c r="T117" s="126"/>
      <c r="U117" s="126"/>
      <c r="V117" s="126"/>
    </row>
    <row r="118" spans="1:22" ht="15" x14ac:dyDescent="0.2">
      <c r="A118" s="654"/>
      <c r="B118" s="122" t="s">
        <v>47</v>
      </c>
      <c r="C118" s="139" t="s">
        <v>37</v>
      </c>
      <c r="D118" s="144" t="s">
        <v>467</v>
      </c>
      <c r="E118" s="141" t="s">
        <v>206</v>
      </c>
      <c r="F118" s="326">
        <v>7.3</v>
      </c>
      <c r="G118" s="358">
        <f t="shared" si="0"/>
        <v>107.61089053673726</v>
      </c>
      <c r="H118" s="597">
        <v>785.55950091818193</v>
      </c>
      <c r="I118" s="337">
        <v>0</v>
      </c>
      <c r="J118" s="338">
        <v>0</v>
      </c>
      <c r="K118" s="338">
        <v>0</v>
      </c>
      <c r="L118" s="512"/>
      <c r="M118" s="115"/>
      <c r="N118" s="285"/>
      <c r="O118" s="285"/>
      <c r="P118" s="285"/>
      <c r="Q118" s="285"/>
      <c r="R118" s="126"/>
      <c r="S118" s="126"/>
      <c r="T118" s="126"/>
      <c r="U118" s="126"/>
      <c r="V118" s="126"/>
    </row>
    <row r="119" spans="1:22" ht="15" x14ac:dyDescent="0.2">
      <c r="A119" s="654"/>
      <c r="B119" s="122" t="s">
        <v>43</v>
      </c>
      <c r="C119" s="139" t="s">
        <v>38</v>
      </c>
      <c r="D119" s="140" t="s">
        <v>468</v>
      </c>
      <c r="E119" s="141" t="s">
        <v>122</v>
      </c>
      <c r="F119" s="326">
        <v>0.47</v>
      </c>
      <c r="G119" s="358">
        <f t="shared" si="0"/>
        <v>23.97238833655706</v>
      </c>
      <c r="H119" s="597">
        <v>11.267022518181818</v>
      </c>
      <c r="I119" s="337">
        <v>0</v>
      </c>
      <c r="J119" s="338">
        <v>0</v>
      </c>
      <c r="K119" s="338">
        <v>0</v>
      </c>
      <c r="L119" s="512"/>
      <c r="M119" s="115"/>
      <c r="N119" s="285"/>
      <c r="O119" s="285"/>
      <c r="P119" s="285"/>
      <c r="Q119" s="285"/>
      <c r="R119" s="126"/>
      <c r="S119" s="126"/>
      <c r="T119" s="126"/>
      <c r="U119" s="126"/>
      <c r="V119" s="126"/>
    </row>
    <row r="120" spans="1:22" ht="15" x14ac:dyDescent="0.2">
      <c r="A120" s="654"/>
      <c r="B120" s="122" t="s">
        <v>43</v>
      </c>
      <c r="C120" s="139" t="s">
        <v>34</v>
      </c>
      <c r="D120" s="140" t="s">
        <v>469</v>
      </c>
      <c r="E120" s="141" t="s">
        <v>123</v>
      </c>
      <c r="F120" s="326">
        <v>1.5</v>
      </c>
      <c r="G120" s="358">
        <f t="shared" si="0"/>
        <v>11.872516854545454</v>
      </c>
      <c r="H120" s="597">
        <v>17.808775281818182</v>
      </c>
      <c r="I120" s="337">
        <v>0</v>
      </c>
      <c r="J120" s="338">
        <v>0</v>
      </c>
      <c r="K120" s="338">
        <v>0</v>
      </c>
      <c r="L120" s="512"/>
      <c r="M120" s="115"/>
      <c r="N120" s="285"/>
      <c r="O120" s="285"/>
      <c r="P120" s="285"/>
      <c r="Q120" s="285"/>
      <c r="R120" s="126"/>
      <c r="S120" s="126"/>
      <c r="T120" s="126"/>
      <c r="U120" s="126"/>
      <c r="V120" s="126"/>
    </row>
    <row r="121" spans="1:22" ht="15" x14ac:dyDescent="0.2">
      <c r="A121" s="654"/>
      <c r="B121" s="122" t="s">
        <v>43</v>
      </c>
      <c r="C121" s="139" t="s">
        <v>375</v>
      </c>
      <c r="D121" s="140" t="s">
        <v>470</v>
      </c>
      <c r="E121" s="141" t="s">
        <v>385</v>
      </c>
      <c r="F121" s="326">
        <v>1.6</v>
      </c>
      <c r="G121" s="358">
        <f t="shared" si="0"/>
        <v>11.130484551136362</v>
      </c>
      <c r="H121" s="597">
        <v>17.808775281818182</v>
      </c>
      <c r="I121" s="337">
        <v>0</v>
      </c>
      <c r="J121" s="338">
        <v>0</v>
      </c>
      <c r="K121" s="338">
        <v>0</v>
      </c>
      <c r="L121" s="512"/>
      <c r="M121" s="115"/>
      <c r="N121" s="285"/>
      <c r="O121" s="285"/>
      <c r="P121" s="285"/>
      <c r="Q121" s="285"/>
      <c r="R121" s="126"/>
      <c r="S121" s="126"/>
      <c r="T121" s="126"/>
      <c r="U121" s="126"/>
      <c r="V121" s="126"/>
    </row>
    <row r="122" spans="1:22" ht="15" x14ac:dyDescent="0.2">
      <c r="A122" s="654"/>
      <c r="B122" s="122" t="s">
        <v>43</v>
      </c>
      <c r="C122" s="139" t="s">
        <v>35</v>
      </c>
      <c r="D122" s="140" t="s">
        <v>471</v>
      </c>
      <c r="E122" s="141" t="s">
        <v>124</v>
      </c>
      <c r="F122" s="326">
        <v>3.7</v>
      </c>
      <c r="G122" s="358">
        <f t="shared" si="0"/>
        <v>5.6042341916461913</v>
      </c>
      <c r="H122" s="597">
        <v>20.735666509090908</v>
      </c>
      <c r="I122" s="337">
        <v>0</v>
      </c>
      <c r="J122" s="338">
        <v>0</v>
      </c>
      <c r="K122" s="338">
        <v>0</v>
      </c>
      <c r="L122" s="512"/>
      <c r="M122" s="115"/>
      <c r="N122" s="285"/>
      <c r="O122" s="285"/>
      <c r="P122" s="285"/>
      <c r="Q122" s="285"/>
      <c r="R122" s="126"/>
      <c r="S122" s="126"/>
      <c r="T122" s="126"/>
      <c r="U122" s="126"/>
      <c r="V122" s="126"/>
    </row>
    <row r="123" spans="1:22" ht="15" x14ac:dyDescent="0.2">
      <c r="A123" s="654"/>
      <c r="B123" s="122" t="s">
        <v>43</v>
      </c>
      <c r="C123" s="139" t="s">
        <v>37</v>
      </c>
      <c r="D123" s="140" t="s">
        <v>472</v>
      </c>
      <c r="E123" s="141" t="s">
        <v>126</v>
      </c>
      <c r="F123" s="326">
        <v>7.5</v>
      </c>
      <c r="G123" s="358">
        <f t="shared" si="0"/>
        <v>3.0021254072727279</v>
      </c>
      <c r="H123" s="597">
        <v>22.515940554545459</v>
      </c>
      <c r="I123" s="337">
        <v>0</v>
      </c>
      <c r="J123" s="338">
        <v>0</v>
      </c>
      <c r="K123" s="338">
        <v>0</v>
      </c>
      <c r="L123" s="512"/>
      <c r="M123" s="115"/>
      <c r="N123" s="285"/>
      <c r="O123" s="285"/>
      <c r="P123" s="285"/>
      <c r="Q123" s="285"/>
      <c r="R123" s="126"/>
      <c r="S123" s="126"/>
      <c r="T123" s="126"/>
      <c r="U123" s="126"/>
      <c r="V123" s="126"/>
    </row>
    <row r="124" spans="1:22" ht="15" x14ac:dyDescent="0.2">
      <c r="A124" s="654"/>
      <c r="B124" s="122" t="s">
        <v>43</v>
      </c>
      <c r="C124" s="139" t="s">
        <v>39</v>
      </c>
      <c r="D124" s="140" t="s">
        <v>473</v>
      </c>
      <c r="E124" s="141" t="s">
        <v>128</v>
      </c>
      <c r="F124" s="326">
        <v>51.3</v>
      </c>
      <c r="G124" s="358">
        <f t="shared" si="0"/>
        <v>3.8411146220095689</v>
      </c>
      <c r="H124" s="597">
        <v>197.04918010909088</v>
      </c>
      <c r="I124" s="337">
        <v>0</v>
      </c>
      <c r="J124" s="338">
        <v>0</v>
      </c>
      <c r="K124" s="338">
        <v>0</v>
      </c>
      <c r="L124" s="512"/>
      <c r="M124" s="115"/>
      <c r="N124" s="285"/>
      <c r="O124" s="285"/>
      <c r="P124" s="285"/>
      <c r="Q124" s="285"/>
      <c r="R124" s="126"/>
      <c r="S124" s="126"/>
      <c r="T124" s="126"/>
      <c r="U124" s="126"/>
      <c r="V124" s="126"/>
    </row>
    <row r="125" spans="1:22" ht="15" x14ac:dyDescent="0.2">
      <c r="A125" s="654"/>
      <c r="B125" s="122" t="s">
        <v>42</v>
      </c>
      <c r="C125" s="139" t="s">
        <v>66</v>
      </c>
      <c r="D125" s="140" t="s">
        <v>474</v>
      </c>
      <c r="E125" s="141" t="s">
        <v>131</v>
      </c>
      <c r="F125" s="326">
        <v>112.5</v>
      </c>
      <c r="G125" s="358">
        <f t="shared" si="0"/>
        <v>2.6599372901818183</v>
      </c>
      <c r="H125" s="597">
        <v>299.24294514545454</v>
      </c>
      <c r="I125" s="337">
        <v>0</v>
      </c>
      <c r="J125" s="338">
        <v>0</v>
      </c>
      <c r="K125" s="338">
        <v>0</v>
      </c>
      <c r="L125" s="512"/>
      <c r="M125" s="115"/>
      <c r="N125" s="285"/>
      <c r="O125" s="285"/>
      <c r="P125" s="285"/>
      <c r="Q125" s="285"/>
      <c r="R125" s="126"/>
      <c r="S125" s="126"/>
      <c r="T125" s="126"/>
      <c r="U125" s="126"/>
      <c r="V125" s="126"/>
    </row>
    <row r="126" spans="1:22" ht="15" x14ac:dyDescent="0.2">
      <c r="A126" s="654"/>
      <c r="B126" s="122" t="s">
        <v>49</v>
      </c>
      <c r="C126" s="139" t="s">
        <v>38</v>
      </c>
      <c r="D126" s="144" t="s">
        <v>475</v>
      </c>
      <c r="E126" s="141" t="s">
        <v>132</v>
      </c>
      <c r="F126" s="326">
        <v>0.9</v>
      </c>
      <c r="G126" s="358">
        <f t="shared" si="0"/>
        <v>41.318450727272726</v>
      </c>
      <c r="H126" s="597">
        <v>37.186605654545453</v>
      </c>
      <c r="I126" s="337">
        <v>0</v>
      </c>
      <c r="J126" s="338">
        <v>0</v>
      </c>
      <c r="K126" s="338">
        <v>0</v>
      </c>
      <c r="L126" s="512"/>
      <c r="M126" s="115"/>
      <c r="N126" s="285"/>
      <c r="O126" s="285"/>
      <c r="P126" s="285"/>
      <c r="Q126" s="285"/>
      <c r="R126" s="126"/>
      <c r="S126" s="126"/>
      <c r="T126" s="126"/>
      <c r="U126" s="126"/>
      <c r="V126" s="126"/>
    </row>
    <row r="127" spans="1:22" ht="15" x14ac:dyDescent="0.2">
      <c r="A127" s="654"/>
      <c r="B127" s="122" t="s">
        <v>49</v>
      </c>
      <c r="C127" s="139" t="s">
        <v>34</v>
      </c>
      <c r="D127" s="144" t="s">
        <v>476</v>
      </c>
      <c r="E127" s="141" t="s">
        <v>134</v>
      </c>
      <c r="F127" s="326">
        <v>3.5</v>
      </c>
      <c r="G127" s="358">
        <f t="shared" si="0"/>
        <v>21.197761854545455</v>
      </c>
      <c r="H127" s="597">
        <v>74.192166490909088</v>
      </c>
      <c r="I127" s="337">
        <v>0</v>
      </c>
      <c r="J127" s="338">
        <v>0</v>
      </c>
      <c r="K127" s="338">
        <v>0</v>
      </c>
      <c r="L127" s="512"/>
      <c r="M127" s="115"/>
      <c r="N127" s="285"/>
      <c r="O127" s="285"/>
      <c r="P127" s="285"/>
      <c r="Q127" s="285"/>
      <c r="R127" s="126"/>
      <c r="S127" s="126"/>
      <c r="T127" s="126"/>
      <c r="U127" s="126"/>
      <c r="V127" s="126"/>
    </row>
    <row r="128" spans="1:22" ht="15" x14ac:dyDescent="0.2">
      <c r="A128" s="654"/>
      <c r="B128" s="122" t="s">
        <v>49</v>
      </c>
      <c r="C128" s="139" t="s">
        <v>35</v>
      </c>
      <c r="D128" s="144" t="s">
        <v>477</v>
      </c>
      <c r="E128" s="141" t="s">
        <v>135</v>
      </c>
      <c r="F128" s="326">
        <v>8.9</v>
      </c>
      <c r="G128" s="358">
        <f t="shared" si="0"/>
        <v>19.544025447395299</v>
      </c>
      <c r="H128" s="597">
        <v>173.94182648181817</v>
      </c>
      <c r="I128" s="337">
        <v>0</v>
      </c>
      <c r="J128" s="338">
        <v>0</v>
      </c>
      <c r="K128" s="338">
        <v>0</v>
      </c>
      <c r="L128" s="512"/>
      <c r="M128" s="115"/>
      <c r="N128" s="285"/>
      <c r="O128" s="285"/>
      <c r="P128" s="285"/>
      <c r="Q128" s="285"/>
      <c r="R128" s="126"/>
      <c r="S128" s="126"/>
      <c r="T128" s="126"/>
      <c r="U128" s="126"/>
      <c r="V128" s="126"/>
    </row>
    <row r="129" spans="1:22" ht="15" x14ac:dyDescent="0.2">
      <c r="A129" s="654"/>
      <c r="B129" s="122" t="s">
        <v>49</v>
      </c>
      <c r="C129" s="139" t="s">
        <v>39</v>
      </c>
      <c r="D129" s="144" t="s">
        <v>478</v>
      </c>
      <c r="E129" s="141" t="s">
        <v>207</v>
      </c>
      <c r="F129" s="326">
        <v>124.4</v>
      </c>
      <c r="G129" s="358">
        <f t="shared" si="0"/>
        <v>15.071641533323589</v>
      </c>
      <c r="H129" s="597">
        <v>1874.9122067454546</v>
      </c>
      <c r="I129" s="337">
        <v>0</v>
      </c>
      <c r="J129" s="338">
        <v>0</v>
      </c>
      <c r="K129" s="338">
        <v>0</v>
      </c>
      <c r="L129" s="512"/>
      <c r="M129" s="115"/>
      <c r="N129" s="285"/>
      <c r="O129" s="285"/>
      <c r="P129" s="285"/>
      <c r="Q129" s="285"/>
      <c r="R129" s="126"/>
      <c r="S129" s="126"/>
      <c r="T129" s="126"/>
      <c r="U129" s="126"/>
      <c r="V129" s="126"/>
    </row>
    <row r="130" spans="1:22" ht="15" x14ac:dyDescent="0.2">
      <c r="A130" s="654"/>
      <c r="B130" s="122" t="s">
        <v>49</v>
      </c>
      <c r="C130" s="139" t="s">
        <v>37</v>
      </c>
      <c r="D130" s="144" t="s">
        <v>479</v>
      </c>
      <c r="E130" s="141" t="s">
        <v>137</v>
      </c>
      <c r="F130" s="326">
        <v>18.7</v>
      </c>
      <c r="G130" s="358">
        <f t="shared" si="0"/>
        <v>14.917318494895483</v>
      </c>
      <c r="H130" s="597">
        <v>278.95385585454551</v>
      </c>
      <c r="I130" s="337">
        <v>0</v>
      </c>
      <c r="J130" s="338">
        <v>0</v>
      </c>
      <c r="K130" s="338">
        <v>0</v>
      </c>
      <c r="L130" s="512"/>
      <c r="M130" s="115"/>
      <c r="N130" s="285"/>
      <c r="O130" s="285"/>
      <c r="P130" s="285"/>
      <c r="Q130" s="285"/>
      <c r="R130" s="126"/>
      <c r="S130" s="126"/>
      <c r="T130" s="126"/>
      <c r="U130" s="126"/>
      <c r="V130" s="126"/>
    </row>
    <row r="131" spans="1:22" ht="15" x14ac:dyDescent="0.2">
      <c r="A131" s="654"/>
      <c r="B131" s="122" t="s">
        <v>203</v>
      </c>
      <c r="C131" s="139" t="s">
        <v>38</v>
      </c>
      <c r="D131" s="140" t="s">
        <v>480</v>
      </c>
      <c r="E131" s="141" t="s">
        <v>139</v>
      </c>
      <c r="F131" s="326">
        <v>0.5</v>
      </c>
      <c r="G131" s="358">
        <f t="shared" si="0"/>
        <v>53.685823418181812</v>
      </c>
      <c r="H131" s="597">
        <v>26.842911709090906</v>
      </c>
      <c r="I131" s="337">
        <v>0</v>
      </c>
      <c r="J131" s="338">
        <v>0</v>
      </c>
      <c r="K131" s="338">
        <v>0</v>
      </c>
      <c r="L131" s="512"/>
      <c r="M131" s="115"/>
      <c r="N131" s="285"/>
      <c r="O131" s="285"/>
      <c r="P131" s="285"/>
      <c r="Q131" s="285"/>
      <c r="R131" s="126"/>
      <c r="S131" s="126"/>
      <c r="T131" s="126"/>
      <c r="U131" s="126"/>
      <c r="V131" s="126"/>
    </row>
    <row r="132" spans="1:22" ht="15" x14ac:dyDescent="0.2">
      <c r="A132" s="654"/>
      <c r="B132" s="122" t="s">
        <v>203</v>
      </c>
      <c r="C132" s="139" t="s">
        <v>34</v>
      </c>
      <c r="D132" s="140" t="s">
        <v>481</v>
      </c>
      <c r="E132" s="141" t="s">
        <v>141</v>
      </c>
      <c r="F132" s="326">
        <v>1.6</v>
      </c>
      <c r="G132" s="358">
        <f t="shared" si="0"/>
        <v>35.164184164772728</v>
      </c>
      <c r="H132" s="597">
        <v>56.262694663636367</v>
      </c>
      <c r="I132" s="337">
        <v>0</v>
      </c>
      <c r="J132" s="338">
        <v>0</v>
      </c>
      <c r="K132" s="338">
        <v>0</v>
      </c>
      <c r="L132" s="512"/>
      <c r="M132" s="115"/>
      <c r="N132" s="285"/>
      <c r="O132" s="285"/>
      <c r="P132" s="285"/>
      <c r="Q132" s="285"/>
      <c r="R132" s="126"/>
      <c r="S132" s="126"/>
      <c r="T132" s="126"/>
      <c r="U132" s="126"/>
      <c r="V132" s="126"/>
    </row>
    <row r="133" spans="1:22" ht="15" x14ac:dyDescent="0.2">
      <c r="A133" s="654"/>
      <c r="B133" s="122" t="s">
        <v>203</v>
      </c>
      <c r="C133" s="139" t="s">
        <v>35</v>
      </c>
      <c r="D133" s="140" t="s">
        <v>482</v>
      </c>
      <c r="E133" s="141" t="s">
        <v>142</v>
      </c>
      <c r="F133" s="326">
        <v>4</v>
      </c>
      <c r="G133" s="358">
        <f t="shared" si="0"/>
        <v>20.492764711363638</v>
      </c>
      <c r="H133" s="597">
        <v>81.97105884545455</v>
      </c>
      <c r="I133" s="337">
        <v>0</v>
      </c>
      <c r="J133" s="338">
        <v>0</v>
      </c>
      <c r="K133" s="338">
        <v>0</v>
      </c>
      <c r="L133" s="512"/>
      <c r="M133" s="115"/>
      <c r="N133" s="285"/>
      <c r="O133" s="285"/>
      <c r="P133" s="285"/>
      <c r="Q133" s="285"/>
      <c r="R133" s="126"/>
      <c r="S133" s="126"/>
      <c r="T133" s="126"/>
      <c r="U133" s="126"/>
      <c r="V133" s="126"/>
    </row>
    <row r="134" spans="1:22" ht="15" x14ac:dyDescent="0.2">
      <c r="A134" s="654"/>
      <c r="B134" s="122" t="s">
        <v>203</v>
      </c>
      <c r="C134" s="139" t="s">
        <v>37</v>
      </c>
      <c r="D134" s="140" t="s">
        <v>483</v>
      </c>
      <c r="E134" s="141" t="s">
        <v>144</v>
      </c>
      <c r="F134" s="326">
        <v>8.5</v>
      </c>
      <c r="G134" s="358">
        <f t="shared" si="0"/>
        <v>13.716097421390375</v>
      </c>
      <c r="H134" s="597">
        <v>116.58682808181818</v>
      </c>
      <c r="I134" s="337">
        <v>0</v>
      </c>
      <c r="J134" s="338">
        <v>0</v>
      </c>
      <c r="K134" s="338">
        <v>0</v>
      </c>
      <c r="L134" s="512"/>
      <c r="M134" s="115"/>
      <c r="N134" s="285"/>
      <c r="O134" s="285"/>
      <c r="P134" s="285"/>
      <c r="Q134" s="285"/>
      <c r="R134" s="126"/>
      <c r="S134" s="126"/>
      <c r="T134" s="126"/>
      <c r="U134" s="126"/>
      <c r="V134" s="126"/>
    </row>
    <row r="135" spans="1:22" ht="15" x14ac:dyDescent="0.2">
      <c r="A135" s="654"/>
      <c r="B135" s="122" t="s">
        <v>65</v>
      </c>
      <c r="C135" s="139" t="s">
        <v>38</v>
      </c>
      <c r="D135" s="140" t="s">
        <v>484</v>
      </c>
      <c r="E135" s="141" t="s">
        <v>146</v>
      </c>
      <c r="F135" s="326">
        <v>0.4</v>
      </c>
      <c r="G135" s="358">
        <f t="shared" si="0"/>
        <v>14.574107863636364</v>
      </c>
      <c r="H135" s="597">
        <v>5.8296431454545461</v>
      </c>
      <c r="I135" s="337">
        <v>0</v>
      </c>
      <c r="J135" s="338">
        <v>0</v>
      </c>
      <c r="K135" s="338">
        <v>0</v>
      </c>
      <c r="L135" s="512"/>
      <c r="M135" s="115"/>
      <c r="N135" s="285"/>
      <c r="O135" s="285"/>
      <c r="P135" s="285"/>
      <c r="Q135" s="285"/>
      <c r="R135" s="126"/>
      <c r="S135" s="126"/>
      <c r="T135" s="126"/>
      <c r="U135" s="126"/>
      <c r="V135" s="126"/>
    </row>
    <row r="136" spans="1:22" ht="15" x14ac:dyDescent="0.2">
      <c r="A136" s="654"/>
      <c r="B136" s="122" t="s">
        <v>41</v>
      </c>
      <c r="C136" s="139" t="s">
        <v>117</v>
      </c>
      <c r="D136" s="144" t="s">
        <v>485</v>
      </c>
      <c r="E136" s="141" t="s">
        <v>208</v>
      </c>
      <c r="F136" s="326">
        <v>0.17</v>
      </c>
      <c r="G136" s="358">
        <f t="shared" si="0"/>
        <v>36.862144941176467</v>
      </c>
      <c r="H136" s="598">
        <v>6.2665646400000004</v>
      </c>
      <c r="I136" s="337">
        <v>0</v>
      </c>
      <c r="J136" s="338">
        <v>0</v>
      </c>
      <c r="K136" s="338">
        <v>0</v>
      </c>
      <c r="L136" s="512"/>
      <c r="M136" s="115"/>
      <c r="N136" s="285"/>
      <c r="O136" s="285"/>
      <c r="P136" s="285"/>
      <c r="Q136" s="285"/>
      <c r="R136" s="126"/>
      <c r="S136" s="126"/>
      <c r="T136" s="126"/>
      <c r="U136" s="126"/>
      <c r="V136" s="126"/>
    </row>
    <row r="137" spans="1:22" ht="15" x14ac:dyDescent="0.2">
      <c r="A137" s="654"/>
      <c r="B137" s="122" t="s">
        <v>41</v>
      </c>
      <c r="C137" s="139" t="s">
        <v>455</v>
      </c>
      <c r="D137" s="144" t="s">
        <v>486</v>
      </c>
      <c r="E137" s="141" t="s">
        <v>147</v>
      </c>
      <c r="F137" s="326">
        <v>0.49</v>
      </c>
      <c r="G137" s="358">
        <f t="shared" si="0"/>
        <v>12.788907428571429</v>
      </c>
      <c r="H137" s="598">
        <v>6.2665646400000004</v>
      </c>
      <c r="I137" s="337">
        <v>0</v>
      </c>
      <c r="J137" s="338">
        <v>0</v>
      </c>
      <c r="K137" s="338">
        <v>0</v>
      </c>
      <c r="L137" s="512"/>
      <c r="M137" s="115"/>
      <c r="N137" s="285"/>
      <c r="O137" s="285"/>
      <c r="P137" s="285"/>
      <c r="Q137" s="285"/>
      <c r="R137" s="126"/>
      <c r="S137" s="126"/>
      <c r="T137" s="126"/>
      <c r="U137" s="126"/>
      <c r="V137" s="126"/>
    </row>
    <row r="138" spans="1:22" ht="15" x14ac:dyDescent="0.2">
      <c r="A138" s="654"/>
      <c r="B138" s="122" t="s">
        <v>86</v>
      </c>
      <c r="C138" s="139" t="s">
        <v>33</v>
      </c>
      <c r="D138" s="144" t="s">
        <v>487</v>
      </c>
      <c r="E138" s="141" t="s">
        <v>152</v>
      </c>
      <c r="F138" s="326">
        <v>0.63</v>
      </c>
      <c r="G138" s="358">
        <f t="shared" si="0"/>
        <v>15.636908000000004</v>
      </c>
      <c r="H138" s="598">
        <v>9.8512520400000021</v>
      </c>
      <c r="I138" s="337">
        <v>0</v>
      </c>
      <c r="J138" s="338">
        <v>0</v>
      </c>
      <c r="K138" s="338">
        <v>0</v>
      </c>
      <c r="L138" s="512"/>
      <c r="M138" s="115"/>
      <c r="N138" s="285"/>
      <c r="O138" s="285"/>
      <c r="P138" s="285"/>
      <c r="Q138" s="285"/>
      <c r="R138" s="126"/>
      <c r="S138" s="126"/>
      <c r="T138" s="126"/>
      <c r="U138" s="126"/>
      <c r="V138" s="126"/>
    </row>
    <row r="139" spans="1:22" ht="15" x14ac:dyDescent="0.2">
      <c r="A139" s="654"/>
      <c r="B139" s="122" t="s">
        <v>41</v>
      </c>
      <c r="C139" s="139" t="s">
        <v>375</v>
      </c>
      <c r="D139" s="144" t="s">
        <v>488</v>
      </c>
      <c r="E139" s="141" t="s">
        <v>386</v>
      </c>
      <c r="F139" s="326">
        <v>1.6</v>
      </c>
      <c r="G139" s="358">
        <f t="shared" si="0"/>
        <v>7.0615022624999995</v>
      </c>
      <c r="H139" s="598">
        <v>11.29840362</v>
      </c>
      <c r="I139" s="337">
        <v>0</v>
      </c>
      <c r="J139" s="338">
        <v>0</v>
      </c>
      <c r="K139" s="338">
        <v>0</v>
      </c>
      <c r="L139" s="512"/>
      <c r="M139" s="115"/>
      <c r="N139" s="285"/>
      <c r="O139" s="285"/>
      <c r="P139" s="285"/>
      <c r="Q139" s="285"/>
      <c r="R139" s="126"/>
      <c r="S139" s="126"/>
      <c r="T139" s="126"/>
      <c r="U139" s="126"/>
      <c r="V139" s="126"/>
    </row>
    <row r="140" spans="1:22" ht="15" x14ac:dyDescent="0.2">
      <c r="A140" s="654"/>
      <c r="B140" s="122" t="s">
        <v>41</v>
      </c>
      <c r="C140" s="139" t="s">
        <v>127</v>
      </c>
      <c r="D140" s="144" t="s">
        <v>489</v>
      </c>
      <c r="E140" s="141" t="s">
        <v>148</v>
      </c>
      <c r="F140" s="326">
        <v>1.6</v>
      </c>
      <c r="G140" s="358">
        <f t="shared" si="0"/>
        <v>7.0615022624999995</v>
      </c>
      <c r="H140" s="598">
        <v>11.29840362</v>
      </c>
      <c r="I140" s="337">
        <v>0</v>
      </c>
      <c r="J140" s="338">
        <v>0</v>
      </c>
      <c r="K140" s="338">
        <v>0</v>
      </c>
      <c r="L140" s="512"/>
      <c r="M140" s="115"/>
      <c r="N140" s="285"/>
      <c r="O140" s="285"/>
      <c r="P140" s="285"/>
      <c r="Q140" s="285"/>
      <c r="R140" s="126"/>
      <c r="S140" s="126"/>
      <c r="T140" s="126"/>
      <c r="U140" s="126"/>
      <c r="V140" s="126"/>
    </row>
    <row r="141" spans="1:22" ht="15" x14ac:dyDescent="0.2">
      <c r="A141" s="654"/>
      <c r="B141" s="122" t="s">
        <v>41</v>
      </c>
      <c r="C141" s="139" t="s">
        <v>130</v>
      </c>
      <c r="D141" s="144" t="s">
        <v>490</v>
      </c>
      <c r="E141" s="141" t="s">
        <v>149</v>
      </c>
      <c r="F141" s="326">
        <v>4</v>
      </c>
      <c r="G141" s="358">
        <f t="shared" si="0"/>
        <v>3.6145597950000004</v>
      </c>
      <c r="H141" s="598">
        <v>14.458239180000001</v>
      </c>
      <c r="I141" s="337">
        <v>0</v>
      </c>
      <c r="J141" s="338">
        <v>0</v>
      </c>
      <c r="K141" s="338">
        <v>0</v>
      </c>
      <c r="L141" s="512"/>
      <c r="M141" s="115"/>
      <c r="N141" s="285"/>
      <c r="O141" s="285"/>
      <c r="P141" s="285"/>
      <c r="Q141" s="285"/>
      <c r="R141" s="126"/>
      <c r="S141" s="126"/>
      <c r="T141" s="126"/>
      <c r="U141" s="126"/>
      <c r="V141" s="126"/>
    </row>
    <row r="142" spans="1:22" ht="15" x14ac:dyDescent="0.2">
      <c r="A142" s="654"/>
      <c r="B142" s="122" t="s">
        <v>41</v>
      </c>
      <c r="C142" s="139" t="s">
        <v>136</v>
      </c>
      <c r="D142" s="144" t="s">
        <v>491</v>
      </c>
      <c r="E142" s="141" t="s">
        <v>150</v>
      </c>
      <c r="F142" s="326">
        <v>51.9</v>
      </c>
      <c r="G142" s="358">
        <f t="shared" si="0"/>
        <v>4.0519272156069368</v>
      </c>
      <c r="H142" s="598">
        <v>210.29502249000001</v>
      </c>
      <c r="I142" s="337">
        <v>0</v>
      </c>
      <c r="J142" s="338">
        <v>0</v>
      </c>
      <c r="K142" s="338">
        <v>0</v>
      </c>
      <c r="L142" s="512"/>
      <c r="M142" s="115"/>
      <c r="N142" s="285"/>
      <c r="O142" s="285"/>
      <c r="P142" s="285"/>
      <c r="Q142" s="285"/>
      <c r="R142" s="126"/>
      <c r="S142" s="126"/>
      <c r="T142" s="126"/>
      <c r="U142" s="126"/>
      <c r="V142" s="126"/>
    </row>
    <row r="143" spans="1:22" ht="15" x14ac:dyDescent="0.2">
      <c r="A143" s="654"/>
      <c r="B143" s="122" t="s">
        <v>41</v>
      </c>
      <c r="C143" s="139" t="s">
        <v>140</v>
      </c>
      <c r="D143" s="144" t="s">
        <v>492</v>
      </c>
      <c r="E143" s="141" t="s">
        <v>151</v>
      </c>
      <c r="F143" s="326">
        <v>8</v>
      </c>
      <c r="G143" s="358">
        <f t="shared" si="0"/>
        <v>1.9890036337499999</v>
      </c>
      <c r="H143" s="598">
        <v>15.912029069999999</v>
      </c>
      <c r="I143" s="337">
        <v>0</v>
      </c>
      <c r="J143" s="338">
        <v>0</v>
      </c>
      <c r="K143" s="338">
        <v>0</v>
      </c>
      <c r="L143" s="512"/>
      <c r="M143" s="115"/>
      <c r="N143" s="285"/>
      <c r="O143" s="285"/>
      <c r="P143" s="285"/>
      <c r="Q143" s="285"/>
      <c r="R143" s="126"/>
      <c r="S143" s="126"/>
      <c r="T143" s="126"/>
      <c r="U143" s="126"/>
      <c r="V143" s="126"/>
    </row>
    <row r="144" spans="1:22" ht="15" x14ac:dyDescent="0.2">
      <c r="A144" s="654"/>
      <c r="B144" s="122" t="s">
        <v>41</v>
      </c>
      <c r="C144" s="139" t="s">
        <v>145</v>
      </c>
      <c r="D144" s="144" t="s">
        <v>493</v>
      </c>
      <c r="E144" s="141" t="s">
        <v>341</v>
      </c>
      <c r="F144" s="326">
        <v>121.1</v>
      </c>
      <c r="G144" s="358">
        <f t="shared" si="0"/>
        <v>4.2625514913294813</v>
      </c>
      <c r="H144" s="598">
        <v>516.19498560000011</v>
      </c>
      <c r="I144" s="337">
        <v>0</v>
      </c>
      <c r="J144" s="338">
        <v>0</v>
      </c>
      <c r="K144" s="338">
        <v>0</v>
      </c>
      <c r="L144" s="512">
        <f t="shared" ref="L144" si="1">H144*1.1</f>
        <v>567.81448416000012</v>
      </c>
      <c r="M144" s="115"/>
      <c r="N144" s="285"/>
      <c r="O144" s="285"/>
      <c r="P144" s="285"/>
      <c r="Q144" s="285"/>
      <c r="R144" s="126"/>
      <c r="S144" s="126"/>
      <c r="T144" s="126"/>
      <c r="U144" s="126"/>
      <c r="V144" s="126"/>
    </row>
    <row r="145" spans="1:22" ht="15" x14ac:dyDescent="0.2">
      <c r="A145" s="654"/>
      <c r="B145" s="233" t="s">
        <v>48</v>
      </c>
      <c r="C145" s="235" t="s">
        <v>38</v>
      </c>
      <c r="D145" s="236" t="s">
        <v>204</v>
      </c>
      <c r="E145" s="235"/>
      <c r="F145" s="327"/>
      <c r="G145" s="455">
        <v>0</v>
      </c>
      <c r="H145" s="552"/>
      <c r="I145" s="360">
        <v>0</v>
      </c>
      <c r="J145" s="361">
        <v>0</v>
      </c>
      <c r="K145" s="361">
        <v>0</v>
      </c>
      <c r="L145" s="512"/>
      <c r="M145" s="115"/>
      <c r="N145" s="285"/>
      <c r="O145" s="285"/>
      <c r="P145" s="285"/>
      <c r="Q145" s="285"/>
      <c r="R145" s="126"/>
      <c r="S145" s="126"/>
      <c r="T145" s="126"/>
      <c r="U145" s="126"/>
      <c r="V145" s="126"/>
    </row>
    <row r="146" spans="1:22" ht="15" x14ac:dyDescent="0.2">
      <c r="A146" s="654"/>
      <c r="B146" s="233" t="s">
        <v>48</v>
      </c>
      <c r="C146" s="235" t="s">
        <v>34</v>
      </c>
      <c r="D146" s="236" t="s">
        <v>204</v>
      </c>
      <c r="E146" s="235"/>
      <c r="F146" s="327"/>
      <c r="G146" s="455">
        <v>0</v>
      </c>
      <c r="H146" s="552"/>
      <c r="I146" s="360">
        <v>0</v>
      </c>
      <c r="J146" s="361">
        <v>0</v>
      </c>
      <c r="K146" s="361">
        <v>0</v>
      </c>
      <c r="L146" s="512"/>
      <c r="M146" s="115"/>
      <c r="N146" s="285"/>
      <c r="O146" s="285"/>
      <c r="P146" s="285"/>
      <c r="Q146" s="285"/>
      <c r="R146" s="126"/>
      <c r="S146" s="126"/>
      <c r="T146" s="126"/>
      <c r="U146" s="126"/>
      <c r="V146" s="126"/>
    </row>
    <row r="147" spans="1:22" ht="15" x14ac:dyDescent="0.2">
      <c r="A147" s="654"/>
      <c r="B147" s="233" t="s">
        <v>48</v>
      </c>
      <c r="C147" s="235" t="s">
        <v>35</v>
      </c>
      <c r="D147" s="236" t="s">
        <v>204</v>
      </c>
      <c r="E147" s="235"/>
      <c r="F147" s="327"/>
      <c r="G147" s="455">
        <v>0</v>
      </c>
      <c r="H147" s="552"/>
      <c r="I147" s="360">
        <v>0</v>
      </c>
      <c r="J147" s="361">
        <v>0</v>
      </c>
      <c r="K147" s="361">
        <v>0</v>
      </c>
      <c r="L147" s="512"/>
      <c r="M147" s="115"/>
      <c r="N147" s="285"/>
      <c r="O147" s="285"/>
      <c r="P147" s="285"/>
      <c r="Q147" s="285"/>
      <c r="R147" s="126"/>
      <c r="S147" s="126"/>
      <c r="T147" s="126"/>
      <c r="U147" s="126"/>
      <c r="V147" s="126"/>
    </row>
    <row r="148" spans="1:22" ht="15" x14ac:dyDescent="0.2">
      <c r="A148" s="654"/>
      <c r="B148" s="122" t="s">
        <v>89</v>
      </c>
      <c r="C148" s="139" t="s">
        <v>33</v>
      </c>
      <c r="D148" s="140" t="s">
        <v>494</v>
      </c>
      <c r="E148" s="141" t="s">
        <v>153</v>
      </c>
      <c r="F148" s="326">
        <v>0.51</v>
      </c>
      <c r="G148" s="358">
        <f>H148/F148</f>
        <v>374.49061475935832</v>
      </c>
      <c r="H148" s="597">
        <v>190.99021352727274</v>
      </c>
      <c r="I148" s="337">
        <v>0</v>
      </c>
      <c r="J148" s="338">
        <v>0</v>
      </c>
      <c r="K148" s="338">
        <v>0</v>
      </c>
      <c r="L148" s="512"/>
      <c r="M148" s="115"/>
      <c r="N148" s="285"/>
      <c r="O148" s="285"/>
      <c r="P148" s="285"/>
      <c r="Q148" s="285"/>
      <c r="R148" s="126"/>
      <c r="S148" s="126"/>
      <c r="T148" s="126"/>
      <c r="U148" s="126"/>
      <c r="V148" s="126"/>
    </row>
    <row r="149" spans="1:22" ht="15" x14ac:dyDescent="0.2">
      <c r="A149" s="654"/>
      <c r="B149" s="122" t="s">
        <v>89</v>
      </c>
      <c r="C149" s="139" t="s">
        <v>369</v>
      </c>
      <c r="D149" s="140" t="s">
        <v>495</v>
      </c>
      <c r="E149" s="141" t="s">
        <v>370</v>
      </c>
      <c r="F149" s="326">
        <v>1.7</v>
      </c>
      <c r="G149" s="358">
        <f>H149/F149</f>
        <v>184.08708110695193</v>
      </c>
      <c r="H149" s="597">
        <v>312.94803788181827</v>
      </c>
      <c r="I149" s="337">
        <v>0</v>
      </c>
      <c r="J149" s="338">
        <v>0</v>
      </c>
      <c r="K149" s="338">
        <v>0</v>
      </c>
      <c r="L149" s="512"/>
      <c r="M149" s="115"/>
      <c r="N149" s="285"/>
      <c r="O149" s="285"/>
      <c r="P149" s="285"/>
      <c r="Q149" s="285"/>
      <c r="R149" s="126"/>
      <c r="S149" s="126"/>
      <c r="T149" s="126"/>
      <c r="U149" s="126"/>
      <c r="V149" s="126"/>
    </row>
    <row r="150" spans="1:22" ht="15.75" thickBot="1" x14ac:dyDescent="0.25">
      <c r="A150" s="654"/>
      <c r="B150" s="145" t="s">
        <v>89</v>
      </c>
      <c r="C150" s="146" t="s">
        <v>40</v>
      </c>
      <c r="D150" s="147" t="s">
        <v>496</v>
      </c>
      <c r="E150" s="148" t="s">
        <v>154</v>
      </c>
      <c r="F150" s="328">
        <v>3.5</v>
      </c>
      <c r="G150" s="362">
        <f>H150/F150</f>
        <v>142.11673379999999</v>
      </c>
      <c r="H150" s="597">
        <v>497.40856830000001</v>
      </c>
      <c r="I150" s="343">
        <v>0</v>
      </c>
      <c r="J150" s="344">
        <v>0</v>
      </c>
      <c r="K150" s="344">
        <v>0</v>
      </c>
      <c r="L150" s="512"/>
      <c r="M150" s="115"/>
      <c r="N150" s="285"/>
      <c r="O150" s="285"/>
      <c r="P150" s="285"/>
      <c r="Q150" s="285"/>
      <c r="R150" s="126"/>
      <c r="S150" s="126"/>
      <c r="T150" s="126"/>
      <c r="U150" s="126"/>
      <c r="V150" s="126"/>
    </row>
    <row r="151" spans="1:22" ht="15" x14ac:dyDescent="0.2">
      <c r="A151" s="654"/>
      <c r="D151" s="125"/>
      <c r="E151" s="125"/>
      <c r="F151" s="125"/>
      <c r="G151" s="125"/>
      <c r="K151" s="125"/>
      <c r="L151" s="115"/>
      <c r="M151" s="115"/>
      <c r="N151" s="115"/>
      <c r="O151" s="115"/>
      <c r="P151" s="115"/>
      <c r="Q151" s="126"/>
      <c r="R151" s="126"/>
      <c r="S151" s="126"/>
      <c r="T151" s="126"/>
      <c r="U151" s="126"/>
      <c r="V151" s="126"/>
    </row>
    <row r="152" spans="1:22" ht="14.25" customHeight="1" thickBot="1" x14ac:dyDescent="0.25">
      <c r="A152" s="654"/>
      <c r="D152" s="125"/>
      <c r="E152" s="125"/>
      <c r="F152" s="125"/>
      <c r="G152" s="125"/>
      <c r="K152" s="125"/>
      <c r="L152" s="125"/>
      <c r="M152" s="125"/>
      <c r="N152" s="125"/>
      <c r="O152" s="114"/>
      <c r="Q152" s="126"/>
      <c r="R152" s="126"/>
      <c r="S152" s="126"/>
      <c r="T152" s="126"/>
      <c r="U152" s="126"/>
      <c r="V152" s="126"/>
    </row>
    <row r="153" spans="1:22" ht="28.5" customHeight="1" thickBot="1" x14ac:dyDescent="0.25">
      <c r="A153" s="654"/>
      <c r="D153" s="125"/>
      <c r="E153" s="125"/>
      <c r="F153" s="634" t="s">
        <v>388</v>
      </c>
      <c r="G153" s="635"/>
      <c r="H153" s="635"/>
      <c r="I153" s="635"/>
      <c r="J153" s="636"/>
      <c r="Q153" s="126"/>
      <c r="R153" s="126"/>
      <c r="S153" s="126"/>
      <c r="T153" s="126"/>
      <c r="U153" s="126"/>
      <c r="V153" s="126"/>
    </row>
    <row r="154" spans="1:22" ht="26.25" thickBot="1" x14ac:dyDescent="0.25">
      <c r="A154" s="654"/>
      <c r="B154" s="383" t="s">
        <v>82</v>
      </c>
      <c r="C154" s="152" t="s">
        <v>98</v>
      </c>
      <c r="D154" s="152" t="s">
        <v>168</v>
      </c>
      <c r="E154" s="152" t="s">
        <v>167</v>
      </c>
      <c r="F154" s="153" t="s">
        <v>187</v>
      </c>
      <c r="G154" s="153" t="s">
        <v>318</v>
      </c>
      <c r="H154" s="119" t="s">
        <v>319</v>
      </c>
      <c r="I154" s="119" t="s">
        <v>320</v>
      </c>
      <c r="J154" s="119" t="s">
        <v>321</v>
      </c>
      <c r="Q154" s="126"/>
      <c r="R154" s="126"/>
      <c r="S154" s="126"/>
      <c r="T154" s="126"/>
      <c r="U154" s="126"/>
      <c r="V154" s="126"/>
    </row>
    <row r="155" spans="1:22" x14ac:dyDescent="0.2">
      <c r="A155" s="654"/>
      <c r="B155" s="155" t="s">
        <v>50</v>
      </c>
      <c r="C155" s="55" t="s">
        <v>243</v>
      </c>
      <c r="D155" s="121" t="s">
        <v>248</v>
      </c>
      <c r="E155" s="138" t="s">
        <v>254</v>
      </c>
      <c r="F155" s="555">
        <v>2.249841081818182</v>
      </c>
      <c r="G155" s="333"/>
      <c r="H155" s="337"/>
      <c r="I155" s="335">
        <v>0</v>
      </c>
      <c r="J155" s="335">
        <v>0</v>
      </c>
      <c r="K155" s="513"/>
      <c r="P155" s="286"/>
      <c r="Q155" s="126"/>
      <c r="R155" s="126"/>
      <c r="S155" s="126"/>
      <c r="T155" s="126"/>
      <c r="U155" s="126"/>
      <c r="V155" s="126"/>
    </row>
    <row r="156" spans="1:22" x14ac:dyDescent="0.2">
      <c r="A156" s="654"/>
      <c r="B156" s="156" t="s">
        <v>51</v>
      </c>
      <c r="C156" s="56" t="s">
        <v>244</v>
      </c>
      <c r="D156" s="123" t="s">
        <v>249</v>
      </c>
      <c r="E156" s="141" t="s">
        <v>155</v>
      </c>
      <c r="F156" s="556">
        <v>2.249841081818182</v>
      </c>
      <c r="G156" s="336"/>
      <c r="H156" s="558">
        <v>71.448999999999998</v>
      </c>
      <c r="I156" s="338">
        <v>0</v>
      </c>
      <c r="J156" s="338">
        <v>0</v>
      </c>
      <c r="K156" s="513"/>
      <c r="M156" s="513"/>
      <c r="P156" s="286"/>
      <c r="Q156" s="126"/>
      <c r="R156" s="126"/>
      <c r="S156" s="126"/>
      <c r="T156" s="126"/>
      <c r="U156" s="126"/>
      <c r="V156" s="126"/>
    </row>
    <row r="157" spans="1:22" x14ac:dyDescent="0.2">
      <c r="A157" s="654"/>
      <c r="B157" s="156" t="s">
        <v>51</v>
      </c>
      <c r="C157" s="56" t="s">
        <v>245</v>
      </c>
      <c r="D157" s="123" t="s">
        <v>250</v>
      </c>
      <c r="E157" s="141" t="s">
        <v>156</v>
      </c>
      <c r="F157" s="556">
        <v>2.249841081818182</v>
      </c>
      <c r="G157" s="336"/>
      <c r="H157" s="558">
        <v>71.448999999999998</v>
      </c>
      <c r="I157" s="338">
        <v>0</v>
      </c>
      <c r="J157" s="338">
        <v>0</v>
      </c>
      <c r="K157" s="513"/>
      <c r="M157" s="513"/>
      <c r="P157" s="286"/>
      <c r="Q157" s="126"/>
      <c r="R157" s="126"/>
      <c r="S157" s="126"/>
      <c r="T157" s="126"/>
      <c r="U157" s="126"/>
      <c r="V157" s="126"/>
    </row>
    <row r="158" spans="1:22" ht="12.75" customHeight="1" x14ac:dyDescent="0.2">
      <c r="A158" s="654"/>
      <c r="B158" s="156" t="s">
        <v>51</v>
      </c>
      <c r="C158" s="56" t="s">
        <v>498</v>
      </c>
      <c r="D158" s="123" t="s">
        <v>500</v>
      </c>
      <c r="E158" s="141" t="s">
        <v>501</v>
      </c>
      <c r="F158" s="556">
        <v>2.249841081818182</v>
      </c>
      <c r="G158" s="339"/>
      <c r="H158" s="558">
        <v>71.448999999999998</v>
      </c>
      <c r="I158" s="338">
        <v>0</v>
      </c>
      <c r="J158" s="338">
        <v>0</v>
      </c>
      <c r="K158" s="513"/>
      <c r="M158" s="513"/>
      <c r="P158" s="286"/>
      <c r="Q158" s="126"/>
      <c r="R158" s="126"/>
      <c r="S158" s="126"/>
      <c r="T158" s="126"/>
      <c r="U158" s="126"/>
      <c r="V158" s="126"/>
    </row>
    <row r="159" spans="1:22" ht="12.75" customHeight="1" x14ac:dyDescent="0.2">
      <c r="A159" s="654"/>
      <c r="B159" s="156" t="s">
        <v>51</v>
      </c>
      <c r="C159" s="56" t="s">
        <v>246</v>
      </c>
      <c r="D159" s="123" t="s">
        <v>251</v>
      </c>
      <c r="E159" s="141" t="s">
        <v>157</v>
      </c>
      <c r="F159" s="556">
        <v>2.249841081818182</v>
      </c>
      <c r="G159" s="339"/>
      <c r="H159" s="457"/>
      <c r="I159" s="338">
        <v>0</v>
      </c>
      <c r="J159" s="338">
        <v>0</v>
      </c>
      <c r="K159" s="513"/>
      <c r="M159" s="513"/>
      <c r="P159" s="286"/>
      <c r="Q159" s="126"/>
      <c r="R159" s="126"/>
      <c r="S159" s="126"/>
      <c r="T159" s="126"/>
      <c r="U159" s="126"/>
      <c r="V159" s="126"/>
    </row>
    <row r="160" spans="1:22" ht="12.75" customHeight="1" x14ac:dyDescent="0.2">
      <c r="A160" s="654"/>
      <c r="B160" s="329" t="s">
        <v>51</v>
      </c>
      <c r="C160" s="330" t="s">
        <v>247</v>
      </c>
      <c r="D160" s="200" t="s">
        <v>252</v>
      </c>
      <c r="E160" s="331" t="s">
        <v>158</v>
      </c>
      <c r="F160" s="557">
        <v>2.249841081818182</v>
      </c>
      <c r="G160" s="340"/>
      <c r="H160" s="341"/>
      <c r="I160" s="342">
        <v>0</v>
      </c>
      <c r="J160" s="342">
        <v>0</v>
      </c>
      <c r="K160" s="513"/>
      <c r="P160" s="286"/>
      <c r="Q160" s="126"/>
      <c r="R160" s="126"/>
      <c r="S160" s="126"/>
      <c r="T160" s="126"/>
      <c r="U160" s="126"/>
      <c r="V160" s="126"/>
    </row>
    <row r="161" spans="1:22" ht="12.75" customHeight="1" thickBot="1" x14ac:dyDescent="0.25">
      <c r="A161" s="654"/>
      <c r="B161" s="157" t="s">
        <v>499</v>
      </c>
      <c r="C161" s="332"/>
      <c r="D161" s="158" t="s">
        <v>253</v>
      </c>
      <c r="E161" s="148">
        <v>88</v>
      </c>
      <c r="F161" s="559">
        <v>2.249841081818182</v>
      </c>
      <c r="G161" s="391"/>
      <c r="H161" s="343"/>
      <c r="I161" s="344">
        <v>0</v>
      </c>
      <c r="J161" s="344">
        <v>0</v>
      </c>
      <c r="K161" s="513"/>
      <c r="Q161" s="126"/>
      <c r="R161" s="126"/>
      <c r="S161" s="126"/>
      <c r="T161" s="126"/>
      <c r="U161" s="126"/>
      <c r="V161" s="126"/>
    </row>
    <row r="162" spans="1:22" ht="12.75" customHeight="1" thickBot="1" x14ac:dyDescent="0.25">
      <c r="A162" s="654"/>
      <c r="B162" s="159"/>
      <c r="C162" s="160"/>
      <c r="D162" s="125"/>
      <c r="E162" s="125"/>
      <c r="F162" s="125"/>
      <c r="G162" s="125"/>
      <c r="I162" s="110"/>
      <c r="K162" s="161"/>
      <c r="L162" s="125"/>
      <c r="M162" s="125"/>
      <c r="N162" s="125"/>
      <c r="O162" s="114"/>
      <c r="Q162" s="126"/>
      <c r="R162" s="126"/>
      <c r="S162" s="126"/>
      <c r="T162" s="126"/>
      <c r="U162" s="126"/>
      <c r="V162" s="126"/>
    </row>
    <row r="163" spans="1:22" ht="33" customHeight="1" thickBot="1" x14ac:dyDescent="0.25">
      <c r="A163" s="654"/>
      <c r="B163" s="159"/>
      <c r="C163" s="160"/>
      <c r="D163" s="634" t="s">
        <v>388</v>
      </c>
      <c r="E163" s="662"/>
      <c r="F163" s="663"/>
      <c r="G163" s="125"/>
      <c r="H163" s="125"/>
      <c r="I163" s="125"/>
      <c r="J163" s="125"/>
      <c r="K163" s="125"/>
      <c r="L163" s="114"/>
      <c r="Q163" s="126"/>
      <c r="R163" s="126"/>
      <c r="S163" s="126"/>
      <c r="T163" s="126"/>
      <c r="U163" s="126"/>
      <c r="V163" s="126"/>
    </row>
    <row r="164" spans="1:22" x14ac:dyDescent="0.2">
      <c r="A164" s="654"/>
      <c r="B164" s="647" t="s">
        <v>88</v>
      </c>
      <c r="C164" s="652" t="s">
        <v>72</v>
      </c>
      <c r="D164" s="639" t="s">
        <v>322</v>
      </c>
      <c r="E164" s="639" t="s">
        <v>69</v>
      </c>
      <c r="F164" s="639" t="s">
        <v>68</v>
      </c>
      <c r="G164" s="125"/>
      <c r="H164" s="125"/>
      <c r="I164" s="125"/>
      <c r="J164" s="125"/>
      <c r="K164" s="125"/>
      <c r="L164" s="114"/>
      <c r="Q164" s="126"/>
      <c r="R164" s="126"/>
      <c r="S164" s="126"/>
      <c r="T164" s="126"/>
      <c r="U164" s="126"/>
      <c r="V164" s="126"/>
    </row>
    <row r="165" spans="1:22" ht="12.75" customHeight="1" thickBot="1" x14ac:dyDescent="0.25">
      <c r="A165" s="654"/>
      <c r="B165" s="648"/>
      <c r="C165" s="651"/>
      <c r="D165" s="653"/>
      <c r="E165" s="653"/>
      <c r="F165" s="653"/>
      <c r="G165" s="125"/>
      <c r="H165" s="125"/>
      <c r="I165" s="125"/>
      <c r="J165" s="125"/>
      <c r="K165" s="125"/>
      <c r="L165" s="114"/>
      <c r="Q165" s="126"/>
      <c r="R165" s="126"/>
      <c r="S165" s="126"/>
      <c r="T165" s="126"/>
      <c r="U165" s="126"/>
      <c r="V165" s="126"/>
    </row>
    <row r="166" spans="1:22" ht="15" customHeight="1" x14ac:dyDescent="0.2">
      <c r="A166" s="654"/>
      <c r="B166" s="648"/>
      <c r="C166" s="354" t="s">
        <v>502</v>
      </c>
      <c r="D166" s="553">
        <v>79.614599999999982</v>
      </c>
      <c r="E166" s="208">
        <v>0</v>
      </c>
      <c r="F166" s="208">
        <v>0</v>
      </c>
      <c r="G166" s="515"/>
      <c r="H166" s="125"/>
      <c r="I166" s="125"/>
      <c r="J166" s="125"/>
      <c r="K166" s="125"/>
      <c r="L166" s="114"/>
      <c r="Q166" s="126"/>
      <c r="R166" s="126"/>
      <c r="S166" s="126"/>
      <c r="T166" s="126"/>
      <c r="U166" s="126"/>
      <c r="V166" s="126"/>
    </row>
    <row r="167" spans="1:22" ht="15" customHeight="1" x14ac:dyDescent="0.2">
      <c r="A167" s="654"/>
      <c r="B167" s="656"/>
      <c r="C167" s="354" t="s">
        <v>503</v>
      </c>
      <c r="D167" s="553">
        <v>444.00449999999989</v>
      </c>
      <c r="E167" s="208">
        <v>0</v>
      </c>
      <c r="F167" s="208">
        <v>0</v>
      </c>
      <c r="G167" s="515"/>
      <c r="H167" s="125"/>
      <c r="I167" s="125"/>
      <c r="J167" s="125"/>
      <c r="K167" s="125"/>
      <c r="L167" s="114"/>
      <c r="Q167" s="126"/>
      <c r="R167" s="126"/>
      <c r="S167" s="126"/>
      <c r="T167" s="126"/>
      <c r="U167" s="126"/>
      <c r="V167" s="126"/>
    </row>
    <row r="168" spans="1:22" ht="25.5" customHeight="1" x14ac:dyDescent="0.2">
      <c r="A168" s="654"/>
      <c r="B168" s="656"/>
      <c r="C168" s="354" t="s">
        <v>504</v>
      </c>
      <c r="D168" s="553">
        <v>25.517499999999995</v>
      </c>
      <c r="E168" s="208">
        <v>0</v>
      </c>
      <c r="F168" s="208">
        <v>0</v>
      </c>
      <c r="G168" s="515"/>
      <c r="H168" s="125"/>
      <c r="I168" s="125"/>
      <c r="J168" s="125"/>
      <c r="K168" s="125"/>
      <c r="L168" s="114"/>
      <c r="Q168" s="126"/>
      <c r="R168" s="126"/>
      <c r="S168" s="126"/>
      <c r="T168" s="126"/>
      <c r="U168" s="126"/>
      <c r="V168" s="126"/>
    </row>
    <row r="169" spans="1:22" ht="27.75" customHeight="1" thickBot="1" x14ac:dyDescent="0.25">
      <c r="A169" s="655"/>
      <c r="B169" s="657"/>
      <c r="C169" s="355" t="s">
        <v>505</v>
      </c>
      <c r="D169" s="554">
        <v>288.43126181818178</v>
      </c>
      <c r="E169" s="150">
        <v>0</v>
      </c>
      <c r="F169" s="150">
        <v>0</v>
      </c>
      <c r="G169" s="515"/>
      <c r="H169" s="125"/>
      <c r="I169" s="125"/>
      <c r="J169" s="125"/>
      <c r="K169" s="125"/>
      <c r="L169" s="114"/>
      <c r="Q169" s="126"/>
      <c r="R169" s="126"/>
      <c r="S169" s="126"/>
      <c r="T169" s="126"/>
      <c r="U169" s="126"/>
      <c r="V169" s="126"/>
    </row>
    <row r="170" spans="1:22" x14ac:dyDescent="0.2">
      <c r="A170" s="188" t="s">
        <v>326</v>
      </c>
      <c r="B170" s="345"/>
      <c r="C170" s="346"/>
      <c r="D170" s="347"/>
      <c r="E170" s="348"/>
      <c r="F170" s="348"/>
      <c r="G170" s="125"/>
      <c r="H170" s="125"/>
      <c r="I170" s="125"/>
      <c r="J170" s="125"/>
      <c r="K170" s="125"/>
      <c r="L170" s="114"/>
      <c r="Q170" s="126"/>
      <c r="R170" s="126"/>
      <c r="S170" s="126"/>
      <c r="T170" s="126"/>
      <c r="U170" s="126"/>
      <c r="V170" s="126"/>
    </row>
    <row r="171" spans="1:22" ht="27.75" customHeight="1" thickBot="1" x14ac:dyDescent="0.25">
      <c r="A171" s="188"/>
      <c r="B171" s="112"/>
      <c r="C171" s="112"/>
      <c r="D171" s="125"/>
      <c r="E171" s="125"/>
      <c r="F171" s="125"/>
      <c r="G171" s="125"/>
      <c r="K171" s="125"/>
      <c r="L171" s="132"/>
      <c r="M171" s="132"/>
      <c r="N171" s="162"/>
      <c r="O171" s="162"/>
      <c r="Q171" s="126"/>
      <c r="R171" s="126"/>
      <c r="S171" s="126"/>
      <c r="T171" s="126"/>
      <c r="U171" s="126"/>
      <c r="V171" s="126"/>
    </row>
    <row r="172" spans="1:22" ht="39.6" customHeight="1" thickBot="1" x14ac:dyDescent="0.3">
      <c r="A172" s="349" t="s">
        <v>107</v>
      </c>
      <c r="B172" s="350"/>
      <c r="C172" s="351"/>
      <c r="D172" s="351"/>
      <c r="E172" s="351"/>
      <c r="F172" s="352"/>
      <c r="G172" s="634" t="s">
        <v>388</v>
      </c>
      <c r="H172" s="662"/>
      <c r="I172" s="662"/>
      <c r="J172" s="662"/>
      <c r="K172" s="663"/>
      <c r="L172" s="115"/>
      <c r="M172" s="115"/>
      <c r="N172" s="115"/>
      <c r="O172" s="115"/>
      <c r="P172" s="115"/>
      <c r="Q172" s="126"/>
      <c r="R172" s="126"/>
      <c r="S172" s="126"/>
      <c r="T172" s="126"/>
      <c r="U172" s="126"/>
      <c r="V172" s="126"/>
    </row>
    <row r="173" spans="1:22" ht="41.25" customHeight="1" thickBot="1" x14ac:dyDescent="0.25">
      <c r="A173" s="133" t="s">
        <v>16</v>
      </c>
      <c r="B173" s="163" t="s">
        <v>32</v>
      </c>
      <c r="C173" s="164" t="s">
        <v>169</v>
      </c>
      <c r="D173" s="152" t="s">
        <v>168</v>
      </c>
      <c r="E173" s="152" t="s">
        <v>167</v>
      </c>
      <c r="F173" s="165" t="s">
        <v>30</v>
      </c>
      <c r="G173" s="107" t="s">
        <v>186</v>
      </c>
      <c r="H173" s="119" t="s">
        <v>189</v>
      </c>
      <c r="I173" s="154" t="s">
        <v>315</v>
      </c>
      <c r="J173" s="154" t="s">
        <v>316</v>
      </c>
      <c r="K173" s="119" t="s">
        <v>317</v>
      </c>
      <c r="L173" s="115"/>
      <c r="M173" s="115"/>
      <c r="N173" s="115"/>
      <c r="O173" s="115"/>
      <c r="P173" s="115"/>
      <c r="Q173" s="126"/>
      <c r="R173" s="126"/>
      <c r="S173" s="126"/>
      <c r="T173" s="126"/>
      <c r="U173" s="126"/>
      <c r="V173" s="126"/>
    </row>
    <row r="174" spans="1:22" ht="15" x14ac:dyDescent="0.2">
      <c r="A174" s="660" t="s">
        <v>107</v>
      </c>
      <c r="B174" s="120" t="s">
        <v>44</v>
      </c>
      <c r="C174" s="136" t="s">
        <v>34</v>
      </c>
      <c r="D174" s="166" t="s">
        <v>456</v>
      </c>
      <c r="E174" s="138" t="s">
        <v>199</v>
      </c>
      <c r="F174" s="279">
        <v>1.5</v>
      </c>
      <c r="G174" s="365">
        <f>H174/F174</f>
        <v>20.07183550909091</v>
      </c>
      <c r="H174" s="596">
        <v>30.107753263636365</v>
      </c>
      <c r="I174" s="356">
        <v>0</v>
      </c>
      <c r="J174" s="357">
        <v>0</v>
      </c>
      <c r="K174" s="357">
        <v>0</v>
      </c>
      <c r="L174" s="115"/>
      <c r="M174" s="115"/>
      <c r="N174" s="115"/>
      <c r="O174" s="115"/>
      <c r="P174" s="115"/>
      <c r="Q174" s="285"/>
      <c r="R174" s="285"/>
      <c r="S174" s="126"/>
      <c r="T174" s="126"/>
      <c r="U174" s="126"/>
      <c r="V174" s="126"/>
    </row>
    <row r="175" spans="1:22" ht="15" x14ac:dyDescent="0.2">
      <c r="A175" s="660"/>
      <c r="B175" s="122" t="s">
        <v>44</v>
      </c>
      <c r="C175" s="139" t="s">
        <v>363</v>
      </c>
      <c r="D175" s="167" t="s">
        <v>457</v>
      </c>
      <c r="E175" s="141" t="s">
        <v>362</v>
      </c>
      <c r="F175" s="142">
        <v>2.1</v>
      </c>
      <c r="G175" s="358">
        <f t="shared" ref="G175:G211" si="2">H175/F175</f>
        <v>20.070111272727274</v>
      </c>
      <c r="H175" s="597">
        <v>42.147233672727275</v>
      </c>
      <c r="I175" s="337">
        <v>0</v>
      </c>
      <c r="J175" s="338">
        <v>0</v>
      </c>
      <c r="K175" s="338">
        <v>0</v>
      </c>
      <c r="L175" s="115"/>
      <c r="M175" s="115"/>
      <c r="N175" s="115"/>
      <c r="O175" s="115"/>
      <c r="P175" s="115"/>
      <c r="Q175" s="115"/>
      <c r="R175" s="285"/>
      <c r="S175" s="126"/>
      <c r="T175" s="126"/>
      <c r="U175" s="126"/>
      <c r="V175" s="126"/>
    </row>
    <row r="176" spans="1:22" ht="15" x14ac:dyDescent="0.2">
      <c r="A176" s="660"/>
      <c r="B176" s="122" t="s">
        <v>44</v>
      </c>
      <c r="C176" s="139" t="s">
        <v>35</v>
      </c>
      <c r="D176" s="167" t="s">
        <v>458</v>
      </c>
      <c r="E176" s="141" t="s">
        <v>200</v>
      </c>
      <c r="F176" s="142">
        <v>3.8</v>
      </c>
      <c r="G176" s="358">
        <f t="shared" si="2"/>
        <v>11.526520090909104</v>
      </c>
      <c r="H176" s="597">
        <v>43.800776345454594</v>
      </c>
      <c r="I176" s="337">
        <v>0</v>
      </c>
      <c r="J176" s="338">
        <v>0</v>
      </c>
      <c r="K176" s="338">
        <v>0</v>
      </c>
      <c r="L176" s="115"/>
      <c r="M176" s="115"/>
      <c r="N176" s="115"/>
      <c r="O176" s="115"/>
      <c r="P176" s="115"/>
      <c r="Q176" s="115"/>
      <c r="R176" s="285"/>
      <c r="S176" s="126"/>
      <c r="T176" s="126"/>
      <c r="U176" s="126"/>
      <c r="V176" s="126"/>
    </row>
    <row r="177" spans="1:18" s="126" customFormat="1" ht="15" x14ac:dyDescent="0.2">
      <c r="A177" s="660"/>
      <c r="B177" s="122" t="s">
        <v>44</v>
      </c>
      <c r="C177" s="139" t="s">
        <v>37</v>
      </c>
      <c r="D177" s="167" t="s">
        <v>459</v>
      </c>
      <c r="E177" s="141" t="s">
        <v>201</v>
      </c>
      <c r="F177" s="142">
        <v>7.6</v>
      </c>
      <c r="G177" s="358">
        <f t="shared" si="2"/>
        <v>9.3309546423444996</v>
      </c>
      <c r="H177" s="597">
        <v>70.91525528181819</v>
      </c>
      <c r="I177" s="337">
        <v>0</v>
      </c>
      <c r="J177" s="338">
        <v>0</v>
      </c>
      <c r="K177" s="338">
        <v>0</v>
      </c>
      <c r="L177" s="115"/>
      <c r="M177" s="115"/>
      <c r="N177" s="115"/>
      <c r="O177" s="115"/>
      <c r="P177" s="115"/>
      <c r="Q177" s="115"/>
      <c r="R177" s="285"/>
    </row>
    <row r="178" spans="1:18" s="126" customFormat="1" ht="15" x14ac:dyDescent="0.2">
      <c r="A178" s="660"/>
      <c r="B178" s="122" t="s">
        <v>44</v>
      </c>
      <c r="C178" s="139" t="s">
        <v>364</v>
      </c>
      <c r="D178" s="167" t="s">
        <v>460</v>
      </c>
      <c r="E178" s="141" t="s">
        <v>361</v>
      </c>
      <c r="F178" s="142">
        <v>10.8</v>
      </c>
      <c r="G178" s="358">
        <f t="shared" si="2"/>
        <v>9.3310722803030295</v>
      </c>
      <c r="H178" s="597">
        <v>100.77558062727272</v>
      </c>
      <c r="I178" s="337">
        <v>0</v>
      </c>
      <c r="J178" s="338">
        <v>0</v>
      </c>
      <c r="K178" s="338">
        <v>0</v>
      </c>
      <c r="L178" s="115"/>
      <c r="M178" s="115"/>
      <c r="N178" s="115"/>
      <c r="O178" s="115"/>
      <c r="P178" s="115"/>
      <c r="Q178" s="115"/>
      <c r="R178" s="285"/>
    </row>
    <row r="179" spans="1:18" s="126" customFormat="1" ht="15" x14ac:dyDescent="0.2">
      <c r="A179" s="660"/>
      <c r="B179" s="122" t="s">
        <v>45</v>
      </c>
      <c r="C179" s="139" t="s">
        <v>38</v>
      </c>
      <c r="D179" s="167" t="s">
        <v>461</v>
      </c>
      <c r="E179" s="141" t="s">
        <v>115</v>
      </c>
      <c r="F179" s="142">
        <v>1.75</v>
      </c>
      <c r="G179" s="358">
        <f t="shared" si="2"/>
        <v>5.9382700363636358</v>
      </c>
      <c r="H179" s="597">
        <v>10.391972563636363</v>
      </c>
      <c r="I179" s="337">
        <v>0</v>
      </c>
      <c r="J179" s="338">
        <v>0</v>
      </c>
      <c r="K179" s="338">
        <v>0</v>
      </c>
      <c r="L179" s="115"/>
      <c r="M179" s="115"/>
      <c r="N179" s="115"/>
      <c r="O179" s="115"/>
      <c r="P179" s="115"/>
      <c r="Q179" s="115"/>
      <c r="R179" s="285"/>
    </row>
    <row r="180" spans="1:18" s="126" customFormat="1" ht="15" x14ac:dyDescent="0.2">
      <c r="A180" s="660"/>
      <c r="B180" s="122" t="s">
        <v>46</v>
      </c>
      <c r="C180" s="139" t="s">
        <v>34</v>
      </c>
      <c r="D180" s="167" t="s">
        <v>462</v>
      </c>
      <c r="E180" s="141" t="s">
        <v>116</v>
      </c>
      <c r="F180" s="142">
        <v>6</v>
      </c>
      <c r="G180" s="358">
        <f t="shared" si="2"/>
        <v>2.7025968136363638</v>
      </c>
      <c r="H180" s="597">
        <v>16.215580881818184</v>
      </c>
      <c r="I180" s="337">
        <v>0</v>
      </c>
      <c r="J180" s="338">
        <v>0</v>
      </c>
      <c r="K180" s="338">
        <v>0</v>
      </c>
      <c r="L180" s="115"/>
      <c r="M180" s="115"/>
      <c r="N180" s="115"/>
      <c r="O180" s="115"/>
      <c r="P180" s="115"/>
      <c r="Q180" s="115"/>
      <c r="R180" s="285"/>
    </row>
    <row r="181" spans="1:18" s="126" customFormat="1" ht="15" x14ac:dyDescent="0.2">
      <c r="A181" s="660"/>
      <c r="B181" s="122" t="s">
        <v>46</v>
      </c>
      <c r="C181" s="139" t="s">
        <v>35</v>
      </c>
      <c r="D181" s="167" t="s">
        <v>463</v>
      </c>
      <c r="E181" s="141" t="s">
        <v>118</v>
      </c>
      <c r="F181" s="142">
        <v>15</v>
      </c>
      <c r="G181" s="358">
        <f t="shared" si="2"/>
        <v>1.5859526072727272</v>
      </c>
      <c r="H181" s="597">
        <v>23.789289109090909</v>
      </c>
      <c r="I181" s="337">
        <v>0</v>
      </c>
      <c r="J181" s="338">
        <v>0</v>
      </c>
      <c r="K181" s="338">
        <v>0</v>
      </c>
      <c r="L181" s="115"/>
      <c r="M181" s="115"/>
      <c r="N181" s="115"/>
      <c r="O181" s="115"/>
      <c r="P181" s="115"/>
      <c r="Q181" s="115"/>
      <c r="R181" s="285"/>
    </row>
    <row r="182" spans="1:18" s="126" customFormat="1" ht="15" x14ac:dyDescent="0.2">
      <c r="A182" s="660"/>
      <c r="B182" s="122" t="s">
        <v>46</v>
      </c>
      <c r="C182" s="139" t="s">
        <v>37</v>
      </c>
      <c r="D182" s="167" t="s">
        <v>464</v>
      </c>
      <c r="E182" s="141" t="s">
        <v>119</v>
      </c>
      <c r="F182" s="142">
        <v>31</v>
      </c>
      <c r="G182" s="358">
        <f t="shared" si="2"/>
        <v>1.1557667586510263</v>
      </c>
      <c r="H182" s="597">
        <v>35.828769518181815</v>
      </c>
      <c r="I182" s="337">
        <v>0</v>
      </c>
      <c r="J182" s="338">
        <v>0</v>
      </c>
      <c r="K182" s="338">
        <v>0</v>
      </c>
      <c r="L182" s="115"/>
      <c r="M182" s="115"/>
      <c r="N182" s="115"/>
      <c r="O182" s="115"/>
      <c r="P182" s="115"/>
      <c r="Q182" s="115"/>
      <c r="R182" s="285"/>
    </row>
    <row r="183" spans="1:18" s="126" customFormat="1" ht="15" x14ac:dyDescent="0.2">
      <c r="A183" s="660"/>
      <c r="B183" s="122" t="s">
        <v>81</v>
      </c>
      <c r="C183" s="139" t="s">
        <v>38</v>
      </c>
      <c r="D183" s="168" t="s">
        <v>465</v>
      </c>
      <c r="E183" s="141" t="s">
        <v>121</v>
      </c>
      <c r="F183" s="142">
        <v>0.41</v>
      </c>
      <c r="G183" s="358">
        <f t="shared" si="2"/>
        <v>467.30169818181827</v>
      </c>
      <c r="H183" s="597">
        <v>191.59369625454548</v>
      </c>
      <c r="I183" s="337">
        <v>0</v>
      </c>
      <c r="J183" s="338">
        <v>0</v>
      </c>
      <c r="K183" s="338">
        <v>0</v>
      </c>
      <c r="L183" s="115"/>
      <c r="M183" s="115"/>
      <c r="N183" s="115"/>
      <c r="O183" s="115"/>
      <c r="P183" s="115"/>
      <c r="Q183" s="115"/>
      <c r="R183" s="285"/>
    </row>
    <row r="184" spans="1:18" s="126" customFormat="1" ht="15" x14ac:dyDescent="0.2">
      <c r="A184" s="660"/>
      <c r="B184" s="122" t="s">
        <v>81</v>
      </c>
      <c r="C184" s="139" t="s">
        <v>34</v>
      </c>
      <c r="D184" s="168" t="s">
        <v>466</v>
      </c>
      <c r="E184" s="141" t="s">
        <v>205</v>
      </c>
      <c r="F184" s="142">
        <v>1.4</v>
      </c>
      <c r="G184" s="358">
        <f t="shared" si="2"/>
        <v>186.05372481818188</v>
      </c>
      <c r="H184" s="597">
        <v>260.47521474545459</v>
      </c>
      <c r="I184" s="337">
        <v>0</v>
      </c>
      <c r="J184" s="338">
        <v>0</v>
      </c>
      <c r="K184" s="338">
        <v>0</v>
      </c>
      <c r="L184" s="115"/>
      <c r="M184" s="115"/>
      <c r="N184" s="115"/>
      <c r="O184" s="115"/>
      <c r="P184" s="115"/>
      <c r="Q184" s="115"/>
      <c r="R184" s="285"/>
    </row>
    <row r="185" spans="1:18" s="126" customFormat="1" ht="15" x14ac:dyDescent="0.2">
      <c r="A185" s="660"/>
      <c r="B185" s="122" t="s">
        <v>81</v>
      </c>
      <c r="C185" s="139" t="s">
        <v>37</v>
      </c>
      <c r="D185" s="168" t="s">
        <v>467</v>
      </c>
      <c r="E185" s="141" t="s">
        <v>206</v>
      </c>
      <c r="F185" s="142">
        <v>7.3</v>
      </c>
      <c r="G185" s="358">
        <f t="shared" si="2"/>
        <v>107.61089053673726</v>
      </c>
      <c r="H185" s="597">
        <v>785.55950091818193</v>
      </c>
      <c r="I185" s="337">
        <v>0</v>
      </c>
      <c r="J185" s="338">
        <v>0</v>
      </c>
      <c r="K185" s="338">
        <v>0</v>
      </c>
      <c r="L185" s="115"/>
      <c r="M185" s="115"/>
      <c r="N185" s="115"/>
      <c r="O185" s="115"/>
      <c r="P185" s="115"/>
      <c r="Q185" s="115"/>
      <c r="R185" s="285"/>
    </row>
    <row r="186" spans="1:18" s="126" customFormat="1" ht="15" x14ac:dyDescent="0.2">
      <c r="A186" s="660"/>
      <c r="B186" s="122" t="s">
        <v>43</v>
      </c>
      <c r="C186" s="139" t="s">
        <v>38</v>
      </c>
      <c r="D186" s="167" t="s">
        <v>468</v>
      </c>
      <c r="E186" s="141" t="s">
        <v>122</v>
      </c>
      <c r="F186" s="142">
        <v>0.47</v>
      </c>
      <c r="G186" s="358">
        <f t="shared" si="2"/>
        <v>23.97238833655706</v>
      </c>
      <c r="H186" s="597">
        <v>11.267022518181818</v>
      </c>
      <c r="I186" s="337">
        <v>0</v>
      </c>
      <c r="J186" s="338">
        <v>0</v>
      </c>
      <c r="K186" s="338">
        <v>0</v>
      </c>
      <c r="L186" s="115"/>
      <c r="M186" s="115"/>
      <c r="N186" s="115"/>
      <c r="O186" s="115"/>
      <c r="P186" s="115"/>
      <c r="Q186" s="115"/>
      <c r="R186" s="285"/>
    </row>
    <row r="187" spans="1:18" s="126" customFormat="1" ht="15" x14ac:dyDescent="0.2">
      <c r="A187" s="660"/>
      <c r="B187" s="122" t="s">
        <v>43</v>
      </c>
      <c r="C187" s="139" t="s">
        <v>34</v>
      </c>
      <c r="D187" s="167" t="s">
        <v>469</v>
      </c>
      <c r="E187" s="141" t="s">
        <v>123</v>
      </c>
      <c r="F187" s="142">
        <v>1.5</v>
      </c>
      <c r="G187" s="358">
        <f t="shared" si="2"/>
        <v>11.872516854545454</v>
      </c>
      <c r="H187" s="597">
        <v>17.808775281818182</v>
      </c>
      <c r="I187" s="337">
        <v>0</v>
      </c>
      <c r="J187" s="338">
        <v>0</v>
      </c>
      <c r="K187" s="338">
        <v>0</v>
      </c>
      <c r="L187" s="115"/>
      <c r="M187" s="115"/>
      <c r="N187" s="115"/>
      <c r="O187" s="115"/>
      <c r="P187" s="115"/>
      <c r="Q187" s="115"/>
      <c r="R187" s="285"/>
    </row>
    <row r="188" spans="1:18" s="126" customFormat="1" ht="15" x14ac:dyDescent="0.2">
      <c r="A188" s="660"/>
      <c r="B188" s="122" t="s">
        <v>43</v>
      </c>
      <c r="C188" s="139" t="s">
        <v>375</v>
      </c>
      <c r="D188" s="167" t="s">
        <v>470</v>
      </c>
      <c r="E188" s="141" t="s">
        <v>385</v>
      </c>
      <c r="F188" s="142">
        <v>1.6</v>
      </c>
      <c r="G188" s="358">
        <f t="shared" si="2"/>
        <v>11.130484551136362</v>
      </c>
      <c r="H188" s="597">
        <v>17.808775281818182</v>
      </c>
      <c r="I188" s="337">
        <v>0</v>
      </c>
      <c r="J188" s="338">
        <v>0</v>
      </c>
      <c r="K188" s="338">
        <v>0</v>
      </c>
      <c r="L188" s="115"/>
      <c r="M188" s="115"/>
      <c r="N188" s="115"/>
      <c r="O188" s="115"/>
      <c r="P188" s="115"/>
      <c r="Q188" s="115"/>
      <c r="R188" s="285"/>
    </row>
    <row r="189" spans="1:18" s="126" customFormat="1" ht="15" x14ac:dyDescent="0.2">
      <c r="A189" s="660"/>
      <c r="B189" s="122" t="s">
        <v>43</v>
      </c>
      <c r="C189" s="139" t="s">
        <v>35</v>
      </c>
      <c r="D189" s="167" t="s">
        <v>471</v>
      </c>
      <c r="E189" s="141" t="s">
        <v>124</v>
      </c>
      <c r="F189" s="142">
        <v>3.7</v>
      </c>
      <c r="G189" s="358">
        <f t="shared" si="2"/>
        <v>5.6042341916461913</v>
      </c>
      <c r="H189" s="597">
        <v>20.735666509090908</v>
      </c>
      <c r="I189" s="337">
        <v>0</v>
      </c>
      <c r="J189" s="338">
        <v>0</v>
      </c>
      <c r="K189" s="338">
        <v>0</v>
      </c>
      <c r="L189" s="115"/>
      <c r="M189" s="115"/>
      <c r="N189" s="115"/>
      <c r="O189" s="115"/>
      <c r="P189" s="115"/>
      <c r="Q189" s="115"/>
      <c r="R189" s="285"/>
    </row>
    <row r="190" spans="1:18" s="126" customFormat="1" ht="15" x14ac:dyDescent="0.2">
      <c r="A190" s="660"/>
      <c r="B190" s="122" t="s">
        <v>43</v>
      </c>
      <c r="C190" s="139" t="s">
        <v>37</v>
      </c>
      <c r="D190" s="167" t="s">
        <v>472</v>
      </c>
      <c r="E190" s="141" t="s">
        <v>126</v>
      </c>
      <c r="F190" s="142">
        <v>7.5</v>
      </c>
      <c r="G190" s="358">
        <f t="shared" si="2"/>
        <v>3.0021254072727279</v>
      </c>
      <c r="H190" s="597">
        <v>22.515940554545459</v>
      </c>
      <c r="I190" s="337">
        <v>0</v>
      </c>
      <c r="J190" s="338">
        <v>0</v>
      </c>
      <c r="K190" s="338">
        <v>0</v>
      </c>
      <c r="L190" s="115"/>
      <c r="M190" s="115"/>
      <c r="N190" s="115"/>
      <c r="O190" s="115"/>
      <c r="P190" s="115"/>
      <c r="Q190" s="115"/>
      <c r="R190" s="285"/>
    </row>
    <row r="191" spans="1:18" s="126" customFormat="1" ht="15" x14ac:dyDescent="0.2">
      <c r="A191" s="660"/>
      <c r="B191" s="122" t="s">
        <v>43</v>
      </c>
      <c r="C191" s="139" t="s">
        <v>39</v>
      </c>
      <c r="D191" s="167" t="s">
        <v>473</v>
      </c>
      <c r="E191" s="141" t="s">
        <v>128</v>
      </c>
      <c r="F191" s="142">
        <v>51.3</v>
      </c>
      <c r="G191" s="358">
        <f t="shared" si="2"/>
        <v>3.8411146220095689</v>
      </c>
      <c r="H191" s="597">
        <v>197.04918010909088</v>
      </c>
      <c r="I191" s="337">
        <v>0</v>
      </c>
      <c r="J191" s="338">
        <v>0</v>
      </c>
      <c r="K191" s="338">
        <v>0</v>
      </c>
      <c r="L191" s="115"/>
      <c r="M191" s="115"/>
      <c r="N191" s="115"/>
      <c r="O191" s="115"/>
      <c r="P191" s="115"/>
      <c r="Q191" s="115"/>
      <c r="R191" s="285"/>
    </row>
    <row r="192" spans="1:18" s="126" customFormat="1" ht="15" x14ac:dyDescent="0.2">
      <c r="A192" s="660"/>
      <c r="B192" s="122" t="s">
        <v>42</v>
      </c>
      <c r="C192" s="139" t="s">
        <v>66</v>
      </c>
      <c r="D192" s="167" t="s">
        <v>474</v>
      </c>
      <c r="E192" s="141" t="s">
        <v>131</v>
      </c>
      <c r="F192" s="142">
        <v>112.5</v>
      </c>
      <c r="G192" s="358">
        <f t="shared" si="2"/>
        <v>2.6599372901818183</v>
      </c>
      <c r="H192" s="597">
        <v>299.24294514545454</v>
      </c>
      <c r="I192" s="337">
        <v>0</v>
      </c>
      <c r="J192" s="338">
        <v>0</v>
      </c>
      <c r="K192" s="338">
        <v>0</v>
      </c>
      <c r="L192" s="115"/>
      <c r="M192" s="115"/>
      <c r="N192" s="115"/>
      <c r="O192" s="115"/>
      <c r="P192" s="115"/>
      <c r="Q192" s="115"/>
      <c r="R192" s="285"/>
    </row>
    <row r="193" spans="1:18" s="126" customFormat="1" ht="15" x14ac:dyDescent="0.2">
      <c r="A193" s="660"/>
      <c r="B193" s="122" t="s">
        <v>49</v>
      </c>
      <c r="C193" s="139" t="s">
        <v>38</v>
      </c>
      <c r="D193" s="168" t="s">
        <v>475</v>
      </c>
      <c r="E193" s="141" t="s">
        <v>132</v>
      </c>
      <c r="F193" s="142">
        <v>0.9</v>
      </c>
      <c r="G193" s="358">
        <f t="shared" si="2"/>
        <v>41.318450727272726</v>
      </c>
      <c r="H193" s="597">
        <v>37.186605654545453</v>
      </c>
      <c r="I193" s="337">
        <v>0</v>
      </c>
      <c r="J193" s="338">
        <v>0</v>
      </c>
      <c r="K193" s="338">
        <v>0</v>
      </c>
      <c r="L193" s="115"/>
      <c r="M193" s="115"/>
      <c r="N193" s="115"/>
      <c r="O193" s="115"/>
      <c r="P193" s="115"/>
      <c r="Q193" s="115"/>
      <c r="R193" s="285"/>
    </row>
    <row r="194" spans="1:18" s="126" customFormat="1" ht="15" x14ac:dyDescent="0.2">
      <c r="A194" s="660"/>
      <c r="B194" s="122" t="s">
        <v>49</v>
      </c>
      <c r="C194" s="139" t="s">
        <v>34</v>
      </c>
      <c r="D194" s="168" t="s">
        <v>476</v>
      </c>
      <c r="E194" s="141" t="s">
        <v>134</v>
      </c>
      <c r="F194" s="142">
        <v>3.5</v>
      </c>
      <c r="G194" s="358">
        <f t="shared" si="2"/>
        <v>21.197761854545455</v>
      </c>
      <c r="H194" s="597">
        <v>74.192166490909088</v>
      </c>
      <c r="I194" s="337">
        <v>0</v>
      </c>
      <c r="J194" s="338">
        <v>0</v>
      </c>
      <c r="K194" s="338">
        <v>0</v>
      </c>
      <c r="L194" s="115"/>
      <c r="M194" s="115"/>
      <c r="N194" s="115"/>
      <c r="O194" s="115"/>
      <c r="P194" s="115"/>
      <c r="Q194" s="115"/>
      <c r="R194" s="285"/>
    </row>
    <row r="195" spans="1:18" s="126" customFormat="1" ht="15" x14ac:dyDescent="0.2">
      <c r="A195" s="660"/>
      <c r="B195" s="122" t="s">
        <v>49</v>
      </c>
      <c r="C195" s="139" t="s">
        <v>35</v>
      </c>
      <c r="D195" s="168" t="s">
        <v>477</v>
      </c>
      <c r="E195" s="141" t="s">
        <v>135</v>
      </c>
      <c r="F195" s="142">
        <v>8.9</v>
      </c>
      <c r="G195" s="358">
        <f t="shared" si="2"/>
        <v>19.544025447395299</v>
      </c>
      <c r="H195" s="597">
        <v>173.94182648181817</v>
      </c>
      <c r="I195" s="337">
        <v>0</v>
      </c>
      <c r="J195" s="338">
        <v>0</v>
      </c>
      <c r="K195" s="338">
        <v>0</v>
      </c>
      <c r="L195" s="115"/>
      <c r="M195" s="115"/>
      <c r="N195" s="115"/>
      <c r="O195" s="115"/>
      <c r="P195" s="115"/>
      <c r="Q195" s="115"/>
      <c r="R195" s="285"/>
    </row>
    <row r="196" spans="1:18" s="126" customFormat="1" ht="15" x14ac:dyDescent="0.2">
      <c r="A196" s="660"/>
      <c r="B196" s="122" t="s">
        <v>49</v>
      </c>
      <c r="C196" s="139" t="s">
        <v>39</v>
      </c>
      <c r="D196" s="168" t="s">
        <v>478</v>
      </c>
      <c r="E196" s="141" t="s">
        <v>207</v>
      </c>
      <c r="F196" s="142">
        <v>124.4</v>
      </c>
      <c r="G196" s="358">
        <f t="shared" si="2"/>
        <v>15.071641533323589</v>
      </c>
      <c r="H196" s="597">
        <v>1874.9122067454546</v>
      </c>
      <c r="I196" s="337">
        <v>0</v>
      </c>
      <c r="J196" s="338">
        <v>0</v>
      </c>
      <c r="K196" s="338">
        <v>0</v>
      </c>
      <c r="L196" s="115"/>
      <c r="M196" s="115"/>
      <c r="N196" s="115"/>
      <c r="O196" s="115"/>
      <c r="P196" s="115"/>
      <c r="Q196" s="115"/>
      <c r="R196" s="285"/>
    </row>
    <row r="197" spans="1:18" s="126" customFormat="1" ht="15" x14ac:dyDescent="0.2">
      <c r="A197" s="660"/>
      <c r="B197" s="122" t="s">
        <v>49</v>
      </c>
      <c r="C197" s="139" t="s">
        <v>37</v>
      </c>
      <c r="D197" s="168" t="s">
        <v>479</v>
      </c>
      <c r="E197" s="141" t="s">
        <v>137</v>
      </c>
      <c r="F197" s="142">
        <v>18.7</v>
      </c>
      <c r="G197" s="358">
        <f t="shared" si="2"/>
        <v>14.917318494895483</v>
      </c>
      <c r="H197" s="597">
        <v>278.95385585454551</v>
      </c>
      <c r="I197" s="337">
        <v>0</v>
      </c>
      <c r="J197" s="338">
        <v>0</v>
      </c>
      <c r="K197" s="338">
        <v>0</v>
      </c>
      <c r="L197" s="115"/>
      <c r="M197" s="115"/>
      <c r="N197" s="115"/>
      <c r="O197" s="115"/>
      <c r="P197" s="115"/>
      <c r="Q197" s="115"/>
      <c r="R197" s="285"/>
    </row>
    <row r="198" spans="1:18" s="126" customFormat="1" ht="15" x14ac:dyDescent="0.2">
      <c r="A198" s="660"/>
      <c r="B198" s="122" t="s">
        <v>203</v>
      </c>
      <c r="C198" s="139" t="s">
        <v>38</v>
      </c>
      <c r="D198" s="167" t="s">
        <v>480</v>
      </c>
      <c r="E198" s="141" t="s">
        <v>139</v>
      </c>
      <c r="F198" s="142">
        <v>0.5</v>
      </c>
      <c r="G198" s="358">
        <f t="shared" si="2"/>
        <v>53.685823418181812</v>
      </c>
      <c r="H198" s="597">
        <v>26.842911709090906</v>
      </c>
      <c r="I198" s="337">
        <v>0</v>
      </c>
      <c r="J198" s="338">
        <v>0</v>
      </c>
      <c r="K198" s="338">
        <v>0</v>
      </c>
      <c r="L198" s="115"/>
      <c r="M198" s="115"/>
      <c r="N198" s="115"/>
      <c r="O198" s="115"/>
      <c r="P198" s="115"/>
      <c r="Q198" s="115"/>
      <c r="R198" s="285"/>
    </row>
    <row r="199" spans="1:18" s="126" customFormat="1" ht="15" x14ac:dyDescent="0.2">
      <c r="A199" s="660"/>
      <c r="B199" s="122" t="s">
        <v>203</v>
      </c>
      <c r="C199" s="139" t="s">
        <v>34</v>
      </c>
      <c r="D199" s="167" t="s">
        <v>481</v>
      </c>
      <c r="E199" s="141" t="s">
        <v>141</v>
      </c>
      <c r="F199" s="142">
        <v>1.6</v>
      </c>
      <c r="G199" s="358">
        <f t="shared" si="2"/>
        <v>35.164184164772728</v>
      </c>
      <c r="H199" s="597">
        <v>56.262694663636367</v>
      </c>
      <c r="I199" s="337">
        <v>0</v>
      </c>
      <c r="J199" s="338">
        <v>0</v>
      </c>
      <c r="K199" s="338">
        <v>0</v>
      </c>
      <c r="L199" s="115"/>
      <c r="M199" s="115"/>
      <c r="N199" s="115"/>
      <c r="O199" s="115"/>
      <c r="P199" s="115"/>
      <c r="Q199" s="115"/>
      <c r="R199" s="285"/>
    </row>
    <row r="200" spans="1:18" s="126" customFormat="1" ht="15" x14ac:dyDescent="0.2">
      <c r="A200" s="660"/>
      <c r="B200" s="122" t="s">
        <v>203</v>
      </c>
      <c r="C200" s="139" t="s">
        <v>35</v>
      </c>
      <c r="D200" s="167" t="s">
        <v>482</v>
      </c>
      <c r="E200" s="141" t="s">
        <v>142</v>
      </c>
      <c r="F200" s="142">
        <v>4</v>
      </c>
      <c r="G200" s="358">
        <f t="shared" si="2"/>
        <v>20.492764711363638</v>
      </c>
      <c r="H200" s="597">
        <v>81.97105884545455</v>
      </c>
      <c r="I200" s="337">
        <v>0</v>
      </c>
      <c r="J200" s="338">
        <v>0</v>
      </c>
      <c r="K200" s="338">
        <v>0</v>
      </c>
      <c r="L200" s="115"/>
      <c r="M200" s="115"/>
      <c r="N200" s="115"/>
      <c r="O200" s="115"/>
      <c r="P200" s="115"/>
      <c r="Q200" s="115"/>
      <c r="R200" s="285"/>
    </row>
    <row r="201" spans="1:18" s="126" customFormat="1" ht="15" x14ac:dyDescent="0.2">
      <c r="A201" s="660"/>
      <c r="B201" s="122" t="s">
        <v>203</v>
      </c>
      <c r="C201" s="139" t="s">
        <v>37</v>
      </c>
      <c r="D201" s="167" t="s">
        <v>483</v>
      </c>
      <c r="E201" s="141" t="s">
        <v>144</v>
      </c>
      <c r="F201" s="142">
        <v>8.5</v>
      </c>
      <c r="G201" s="358">
        <f t="shared" si="2"/>
        <v>13.716097421390375</v>
      </c>
      <c r="H201" s="597">
        <v>116.58682808181818</v>
      </c>
      <c r="I201" s="337">
        <v>0</v>
      </c>
      <c r="J201" s="338">
        <v>0</v>
      </c>
      <c r="K201" s="338">
        <v>0</v>
      </c>
      <c r="L201" s="115"/>
      <c r="M201" s="115"/>
      <c r="N201" s="115"/>
      <c r="O201" s="115"/>
      <c r="P201" s="115"/>
      <c r="Q201" s="115"/>
      <c r="R201" s="285"/>
    </row>
    <row r="202" spans="1:18" s="126" customFormat="1" ht="15" x14ac:dyDescent="0.2">
      <c r="A202" s="660"/>
      <c r="B202" s="122" t="s">
        <v>65</v>
      </c>
      <c r="C202" s="139" t="s">
        <v>38</v>
      </c>
      <c r="D202" s="167" t="s">
        <v>484</v>
      </c>
      <c r="E202" s="141" t="s">
        <v>146</v>
      </c>
      <c r="F202" s="142">
        <v>0.4</v>
      </c>
      <c r="G202" s="358">
        <f t="shared" si="2"/>
        <v>14.574107863636364</v>
      </c>
      <c r="H202" s="597">
        <v>5.8296431454545461</v>
      </c>
      <c r="I202" s="337">
        <v>0</v>
      </c>
      <c r="J202" s="338">
        <v>0</v>
      </c>
      <c r="K202" s="338">
        <v>0</v>
      </c>
      <c r="L202" s="115"/>
      <c r="M202" s="115"/>
      <c r="N202" s="115"/>
      <c r="O202" s="115"/>
      <c r="P202" s="115"/>
      <c r="Q202" s="115"/>
      <c r="R202" s="285"/>
    </row>
    <row r="203" spans="1:18" s="126" customFormat="1" ht="15" x14ac:dyDescent="0.2">
      <c r="A203" s="660"/>
      <c r="B203" s="122" t="s">
        <v>41</v>
      </c>
      <c r="C203" s="139" t="s">
        <v>117</v>
      </c>
      <c r="D203" s="168" t="s">
        <v>485</v>
      </c>
      <c r="E203" s="141" t="s">
        <v>208</v>
      </c>
      <c r="F203" s="142">
        <v>0.17</v>
      </c>
      <c r="G203" s="358">
        <f t="shared" si="2"/>
        <v>36.862144941176467</v>
      </c>
      <c r="H203" s="598">
        <v>6.2665646400000004</v>
      </c>
      <c r="I203" s="337">
        <v>0</v>
      </c>
      <c r="J203" s="338">
        <v>0</v>
      </c>
      <c r="K203" s="338">
        <v>0</v>
      </c>
      <c r="L203" s="115"/>
      <c r="M203" s="115"/>
      <c r="N203" s="115"/>
      <c r="O203" s="115"/>
      <c r="P203" s="115"/>
      <c r="Q203" s="115"/>
      <c r="R203" s="285"/>
    </row>
    <row r="204" spans="1:18" s="126" customFormat="1" ht="15" x14ac:dyDescent="0.2">
      <c r="A204" s="660"/>
      <c r="B204" s="122" t="s">
        <v>41</v>
      </c>
      <c r="C204" s="139" t="s">
        <v>455</v>
      </c>
      <c r="D204" s="168" t="s">
        <v>486</v>
      </c>
      <c r="E204" s="141" t="s">
        <v>147</v>
      </c>
      <c r="F204" s="142">
        <v>0.49</v>
      </c>
      <c r="G204" s="358">
        <f t="shared" si="2"/>
        <v>12.788907428571429</v>
      </c>
      <c r="H204" s="598">
        <v>6.2665646400000004</v>
      </c>
      <c r="I204" s="337">
        <v>0</v>
      </c>
      <c r="J204" s="338">
        <v>0</v>
      </c>
      <c r="K204" s="338">
        <v>0</v>
      </c>
      <c r="L204" s="115"/>
      <c r="M204" s="115"/>
      <c r="N204" s="115"/>
      <c r="O204" s="115"/>
      <c r="P204" s="115"/>
      <c r="Q204" s="115"/>
      <c r="R204" s="285"/>
    </row>
    <row r="205" spans="1:18" s="126" customFormat="1" ht="15" x14ac:dyDescent="0.2">
      <c r="A205" s="660"/>
      <c r="B205" s="122" t="s">
        <v>86</v>
      </c>
      <c r="C205" s="139" t="s">
        <v>33</v>
      </c>
      <c r="D205" s="168" t="s">
        <v>487</v>
      </c>
      <c r="E205" s="141" t="s">
        <v>152</v>
      </c>
      <c r="F205" s="142">
        <v>0.63</v>
      </c>
      <c r="G205" s="358">
        <f t="shared" si="2"/>
        <v>15.636908000000004</v>
      </c>
      <c r="H205" s="598">
        <v>9.8512520400000021</v>
      </c>
      <c r="I205" s="337">
        <v>0</v>
      </c>
      <c r="J205" s="338">
        <v>0</v>
      </c>
      <c r="K205" s="338">
        <v>0</v>
      </c>
      <c r="L205" s="115"/>
      <c r="M205" s="115"/>
      <c r="N205" s="115"/>
      <c r="O205" s="115"/>
      <c r="P205" s="115"/>
      <c r="Q205" s="115"/>
      <c r="R205" s="285"/>
    </row>
    <row r="206" spans="1:18" s="126" customFormat="1" ht="15" x14ac:dyDescent="0.2">
      <c r="A206" s="660"/>
      <c r="B206" s="122" t="s">
        <v>41</v>
      </c>
      <c r="C206" s="139" t="s">
        <v>375</v>
      </c>
      <c r="D206" s="168" t="s">
        <v>488</v>
      </c>
      <c r="E206" s="141" t="s">
        <v>386</v>
      </c>
      <c r="F206" s="142">
        <v>1.6</v>
      </c>
      <c r="G206" s="358">
        <f t="shared" si="2"/>
        <v>7.0615022624999995</v>
      </c>
      <c r="H206" s="598">
        <v>11.29840362</v>
      </c>
      <c r="I206" s="337">
        <v>0</v>
      </c>
      <c r="J206" s="338">
        <v>0</v>
      </c>
      <c r="K206" s="338">
        <v>0</v>
      </c>
      <c r="L206" s="115"/>
      <c r="M206" s="115"/>
      <c r="N206" s="115"/>
      <c r="O206" s="115"/>
      <c r="P206" s="115"/>
      <c r="Q206" s="115"/>
      <c r="R206" s="285"/>
    </row>
    <row r="207" spans="1:18" s="126" customFormat="1" ht="15" x14ac:dyDescent="0.2">
      <c r="A207" s="660"/>
      <c r="B207" s="122" t="s">
        <v>41</v>
      </c>
      <c r="C207" s="139" t="s">
        <v>127</v>
      </c>
      <c r="D207" s="168" t="s">
        <v>489</v>
      </c>
      <c r="E207" s="141" t="s">
        <v>148</v>
      </c>
      <c r="F207" s="142">
        <v>1.6</v>
      </c>
      <c r="G207" s="358">
        <f t="shared" si="2"/>
        <v>7.0615022624999995</v>
      </c>
      <c r="H207" s="598">
        <v>11.29840362</v>
      </c>
      <c r="I207" s="337">
        <v>0</v>
      </c>
      <c r="J207" s="338">
        <v>0</v>
      </c>
      <c r="K207" s="338">
        <v>0</v>
      </c>
      <c r="L207" s="115"/>
      <c r="M207" s="115"/>
      <c r="N207" s="115"/>
      <c r="O207" s="115"/>
      <c r="P207" s="115"/>
      <c r="Q207" s="115"/>
      <c r="R207" s="285"/>
    </row>
    <row r="208" spans="1:18" s="126" customFormat="1" ht="15" x14ac:dyDescent="0.2">
      <c r="A208" s="660"/>
      <c r="B208" s="122" t="s">
        <v>41</v>
      </c>
      <c r="C208" s="139" t="s">
        <v>130</v>
      </c>
      <c r="D208" s="168" t="s">
        <v>490</v>
      </c>
      <c r="E208" s="141" t="s">
        <v>149</v>
      </c>
      <c r="F208" s="142">
        <v>4</v>
      </c>
      <c r="G208" s="358">
        <f t="shared" si="2"/>
        <v>3.6145597950000004</v>
      </c>
      <c r="H208" s="598">
        <v>14.458239180000001</v>
      </c>
      <c r="I208" s="337">
        <v>0</v>
      </c>
      <c r="J208" s="338">
        <v>0</v>
      </c>
      <c r="K208" s="338">
        <v>0</v>
      </c>
      <c r="L208" s="115"/>
      <c r="M208" s="115"/>
      <c r="N208" s="115"/>
      <c r="O208" s="115"/>
      <c r="P208" s="115"/>
      <c r="Q208" s="115"/>
      <c r="R208" s="285"/>
    </row>
    <row r="209" spans="1:18" s="126" customFormat="1" ht="15" x14ac:dyDescent="0.2">
      <c r="A209" s="660"/>
      <c r="B209" s="122" t="s">
        <v>41</v>
      </c>
      <c r="C209" s="139" t="s">
        <v>136</v>
      </c>
      <c r="D209" s="168" t="s">
        <v>491</v>
      </c>
      <c r="E209" s="141" t="s">
        <v>150</v>
      </c>
      <c r="F209" s="142">
        <v>51.9</v>
      </c>
      <c r="G209" s="358">
        <f t="shared" si="2"/>
        <v>4.0519272156069368</v>
      </c>
      <c r="H209" s="598">
        <v>210.29502249000001</v>
      </c>
      <c r="I209" s="337">
        <v>0</v>
      </c>
      <c r="J209" s="338">
        <v>0</v>
      </c>
      <c r="K209" s="338">
        <v>0</v>
      </c>
      <c r="L209" s="115"/>
      <c r="M209" s="115"/>
      <c r="N209" s="115"/>
      <c r="O209" s="115"/>
      <c r="P209" s="115"/>
      <c r="Q209" s="115"/>
      <c r="R209" s="285"/>
    </row>
    <row r="210" spans="1:18" s="126" customFormat="1" ht="15" x14ac:dyDescent="0.2">
      <c r="A210" s="660"/>
      <c r="B210" s="122" t="s">
        <v>41</v>
      </c>
      <c r="C210" s="139" t="s">
        <v>140</v>
      </c>
      <c r="D210" s="144" t="s">
        <v>492</v>
      </c>
      <c r="E210" s="141" t="s">
        <v>151</v>
      </c>
      <c r="F210" s="142">
        <v>8</v>
      </c>
      <c r="G210" s="358">
        <f t="shared" si="2"/>
        <v>1.9890036337499999</v>
      </c>
      <c r="H210" s="598">
        <v>15.912029069999999</v>
      </c>
      <c r="I210" s="337">
        <v>0</v>
      </c>
      <c r="J210" s="338">
        <v>0</v>
      </c>
      <c r="K210" s="338">
        <v>0</v>
      </c>
      <c r="L210" s="115"/>
      <c r="M210" s="115"/>
      <c r="N210" s="115"/>
      <c r="O210" s="115"/>
      <c r="P210" s="115"/>
      <c r="Q210" s="115"/>
      <c r="R210" s="285"/>
    </row>
    <row r="211" spans="1:18" s="126" customFormat="1" ht="15" x14ac:dyDescent="0.2">
      <c r="A211" s="660"/>
      <c r="B211" s="122" t="s">
        <v>41</v>
      </c>
      <c r="C211" s="139" t="s">
        <v>145</v>
      </c>
      <c r="D211" s="168" t="s">
        <v>493</v>
      </c>
      <c r="E211" s="141" t="s">
        <v>341</v>
      </c>
      <c r="F211" s="142">
        <v>121.1</v>
      </c>
      <c r="G211" s="358">
        <f t="shared" si="2"/>
        <v>4.2625514913294813</v>
      </c>
      <c r="H211" s="598">
        <v>516.19498560000011</v>
      </c>
      <c r="I211" s="337">
        <v>0</v>
      </c>
      <c r="J211" s="338">
        <v>0</v>
      </c>
      <c r="K211" s="338">
        <v>0</v>
      </c>
      <c r="L211" s="115"/>
      <c r="M211" s="115"/>
      <c r="N211" s="115"/>
      <c r="O211" s="115"/>
      <c r="P211" s="115"/>
      <c r="Q211" s="115"/>
      <c r="R211" s="285"/>
    </row>
    <row r="212" spans="1:18" s="126" customFormat="1" ht="15" x14ac:dyDescent="0.2">
      <c r="A212" s="660"/>
      <c r="B212" s="233" t="s">
        <v>48</v>
      </c>
      <c r="C212" s="235" t="s">
        <v>38</v>
      </c>
      <c r="D212" s="238" t="s">
        <v>204</v>
      </c>
      <c r="E212" s="235"/>
      <c r="F212" s="237"/>
      <c r="G212" s="455">
        <v>0</v>
      </c>
      <c r="H212" s="552"/>
      <c r="I212" s="360">
        <v>0</v>
      </c>
      <c r="J212" s="361">
        <v>0</v>
      </c>
      <c r="K212" s="361">
        <v>0</v>
      </c>
      <c r="L212" s="115"/>
      <c r="M212" s="115"/>
      <c r="N212" s="115"/>
      <c r="O212" s="115"/>
      <c r="P212" s="115"/>
      <c r="Q212" s="115"/>
      <c r="R212" s="285"/>
    </row>
    <row r="213" spans="1:18" s="126" customFormat="1" ht="15" x14ac:dyDescent="0.2">
      <c r="A213" s="660"/>
      <c r="B213" s="233" t="s">
        <v>48</v>
      </c>
      <c r="C213" s="235" t="s">
        <v>34</v>
      </c>
      <c r="D213" s="238" t="s">
        <v>204</v>
      </c>
      <c r="E213" s="235"/>
      <c r="F213" s="237"/>
      <c r="G213" s="455">
        <v>0</v>
      </c>
      <c r="H213" s="552"/>
      <c r="I213" s="360">
        <v>0</v>
      </c>
      <c r="J213" s="361">
        <v>0</v>
      </c>
      <c r="K213" s="361">
        <v>0</v>
      </c>
      <c r="L213" s="115"/>
      <c r="M213" s="115"/>
      <c r="N213" s="115"/>
      <c r="O213" s="115"/>
      <c r="P213" s="115"/>
      <c r="Q213" s="115"/>
      <c r="R213" s="285"/>
    </row>
    <row r="214" spans="1:18" s="126" customFormat="1" ht="15" x14ac:dyDescent="0.2">
      <c r="A214" s="660"/>
      <c r="B214" s="233" t="s">
        <v>48</v>
      </c>
      <c r="C214" s="235" t="s">
        <v>35</v>
      </c>
      <c r="D214" s="238" t="s">
        <v>204</v>
      </c>
      <c r="E214" s="235"/>
      <c r="F214" s="237"/>
      <c r="G214" s="455">
        <v>0</v>
      </c>
      <c r="H214" s="552"/>
      <c r="I214" s="360">
        <v>0</v>
      </c>
      <c r="J214" s="361">
        <v>0</v>
      </c>
      <c r="K214" s="361">
        <v>0</v>
      </c>
      <c r="L214" s="115"/>
      <c r="M214" s="115"/>
      <c r="N214" s="115"/>
      <c r="O214" s="115"/>
      <c r="P214" s="115"/>
      <c r="Q214" s="115"/>
      <c r="R214" s="285"/>
    </row>
    <row r="215" spans="1:18" s="126" customFormat="1" ht="15" x14ac:dyDescent="0.2">
      <c r="A215" s="660"/>
      <c r="B215" s="122" t="s">
        <v>89</v>
      </c>
      <c r="C215" s="139" t="s">
        <v>33</v>
      </c>
      <c r="D215" s="167" t="s">
        <v>494</v>
      </c>
      <c r="E215" s="141" t="s">
        <v>153</v>
      </c>
      <c r="F215" s="142">
        <v>0.51</v>
      </c>
      <c r="G215" s="358">
        <f>H215/F215</f>
        <v>374.49061475935832</v>
      </c>
      <c r="H215" s="597">
        <v>190.99021352727274</v>
      </c>
      <c r="I215" s="337">
        <v>0</v>
      </c>
      <c r="J215" s="338">
        <v>0</v>
      </c>
      <c r="K215" s="338">
        <v>0</v>
      </c>
      <c r="L215" s="115"/>
      <c r="M215" s="115"/>
      <c r="N215" s="115"/>
      <c r="O215" s="115"/>
      <c r="P215" s="115"/>
      <c r="Q215" s="115"/>
      <c r="R215" s="285"/>
    </row>
    <row r="216" spans="1:18" s="126" customFormat="1" ht="15" x14ac:dyDescent="0.2">
      <c r="A216" s="660"/>
      <c r="B216" s="122" t="s">
        <v>89</v>
      </c>
      <c r="C216" s="139" t="s">
        <v>369</v>
      </c>
      <c r="D216" s="167" t="s">
        <v>495</v>
      </c>
      <c r="E216" s="141" t="s">
        <v>370</v>
      </c>
      <c r="F216" s="142">
        <v>1.7</v>
      </c>
      <c r="G216" s="358">
        <f>H216/F216</f>
        <v>184.08708110695193</v>
      </c>
      <c r="H216" s="597">
        <v>312.94803788181827</v>
      </c>
      <c r="I216" s="337">
        <v>0</v>
      </c>
      <c r="J216" s="338">
        <v>0</v>
      </c>
      <c r="K216" s="338">
        <v>0</v>
      </c>
      <c r="L216" s="115"/>
      <c r="M216" s="115"/>
      <c r="N216" s="115"/>
      <c r="O216" s="115"/>
      <c r="P216" s="115"/>
      <c r="Q216" s="115"/>
      <c r="R216" s="285"/>
    </row>
    <row r="217" spans="1:18" s="126" customFormat="1" ht="15.75" thickBot="1" x14ac:dyDescent="0.25">
      <c r="A217" s="660"/>
      <c r="B217" s="145" t="s">
        <v>89</v>
      </c>
      <c r="C217" s="146" t="s">
        <v>40</v>
      </c>
      <c r="D217" s="169" t="s">
        <v>496</v>
      </c>
      <c r="E217" s="148" t="s">
        <v>154</v>
      </c>
      <c r="F217" s="149">
        <v>3.5</v>
      </c>
      <c r="G217" s="362">
        <f>H217/F217</f>
        <v>142.11673379999999</v>
      </c>
      <c r="H217" s="597">
        <v>497.40856830000001</v>
      </c>
      <c r="I217" s="343">
        <v>0</v>
      </c>
      <c r="J217" s="344">
        <v>0</v>
      </c>
      <c r="K217" s="344">
        <v>0</v>
      </c>
      <c r="L217" s="115"/>
      <c r="M217" s="115"/>
      <c r="N217" s="115"/>
      <c r="O217" s="115"/>
      <c r="P217" s="115"/>
      <c r="Q217" s="115"/>
      <c r="R217" s="285"/>
    </row>
    <row r="218" spans="1:18" s="126" customFormat="1" ht="14.25" customHeight="1" x14ac:dyDescent="0.2">
      <c r="A218" s="660"/>
      <c r="D218" s="125"/>
      <c r="E218" s="125"/>
      <c r="F218" s="125"/>
      <c r="G218" s="125"/>
      <c r="K218" s="125"/>
      <c r="L218" s="125"/>
      <c r="M218" s="125"/>
      <c r="N218" s="125"/>
      <c r="O218" s="114"/>
    </row>
    <row r="219" spans="1:18" s="126" customFormat="1" ht="26.25" customHeight="1" thickBot="1" x14ac:dyDescent="0.25">
      <c r="A219" s="660"/>
      <c r="D219" s="125"/>
      <c r="E219" s="125"/>
      <c r="F219" s="125"/>
      <c r="G219" s="125"/>
      <c r="K219" s="125"/>
    </row>
    <row r="220" spans="1:18" s="126" customFormat="1" ht="33.75" customHeight="1" thickBot="1" x14ac:dyDescent="0.25">
      <c r="A220" s="660"/>
      <c r="D220" s="125"/>
      <c r="E220" s="125"/>
      <c r="F220" s="634" t="s">
        <v>388</v>
      </c>
      <c r="G220" s="635"/>
      <c r="H220" s="635"/>
      <c r="I220" s="635"/>
      <c r="J220" s="636"/>
      <c r="K220" s="125"/>
      <c r="L220" s="125"/>
      <c r="M220" s="125"/>
      <c r="N220" s="125"/>
      <c r="O220" s="125"/>
    </row>
    <row r="221" spans="1:18" s="126" customFormat="1" ht="26.25" thickBot="1" x14ac:dyDescent="0.25">
      <c r="A221" s="660"/>
      <c r="B221" s="383" t="s">
        <v>82</v>
      </c>
      <c r="C221" s="152" t="s">
        <v>98</v>
      </c>
      <c r="D221" s="152" t="s">
        <v>168</v>
      </c>
      <c r="E221" s="152" t="s">
        <v>167</v>
      </c>
      <c r="F221" s="153" t="s">
        <v>187</v>
      </c>
      <c r="G221" s="153" t="s">
        <v>318</v>
      </c>
      <c r="H221" s="119" t="s">
        <v>319</v>
      </c>
      <c r="I221" s="119" t="s">
        <v>320</v>
      </c>
      <c r="J221" s="119" t="s">
        <v>321</v>
      </c>
      <c r="K221" s="125"/>
      <c r="L221" s="125"/>
      <c r="M221" s="125"/>
      <c r="N221" s="125"/>
      <c r="O221" s="125"/>
    </row>
    <row r="222" spans="1:18" s="126" customFormat="1" x14ac:dyDescent="0.2">
      <c r="A222" s="660"/>
      <c r="B222" s="155" t="s">
        <v>50</v>
      </c>
      <c r="C222" s="55" t="s">
        <v>243</v>
      </c>
      <c r="D222" s="138" t="s">
        <v>248</v>
      </c>
      <c r="E222" s="138" t="s">
        <v>254</v>
      </c>
      <c r="F222" s="555">
        <v>2.249841081818182</v>
      </c>
      <c r="G222" s="333"/>
      <c r="H222" s="337"/>
      <c r="I222" s="335">
        <v>0</v>
      </c>
      <c r="J222" s="335">
        <v>0</v>
      </c>
      <c r="K222" s="125"/>
      <c r="L222" s="125"/>
      <c r="M222" s="125"/>
      <c r="N222" s="125"/>
      <c r="O222" s="125"/>
    </row>
    <row r="223" spans="1:18" s="126" customFormat="1" x14ac:dyDescent="0.2">
      <c r="A223" s="660"/>
      <c r="B223" s="156" t="s">
        <v>51</v>
      </c>
      <c r="C223" s="56" t="s">
        <v>244</v>
      </c>
      <c r="D223" s="141" t="s">
        <v>249</v>
      </c>
      <c r="E223" s="141" t="s">
        <v>155</v>
      </c>
      <c r="F223" s="556">
        <v>2.249841081818182</v>
      </c>
      <c r="G223" s="336"/>
      <c r="H223" s="558">
        <v>71.448999999999998</v>
      </c>
      <c r="I223" s="338">
        <v>0</v>
      </c>
      <c r="J223" s="338">
        <v>0</v>
      </c>
      <c r="K223" s="125"/>
      <c r="L223" s="125"/>
      <c r="M223" s="125"/>
      <c r="N223" s="125"/>
      <c r="O223" s="125"/>
    </row>
    <row r="224" spans="1:18" s="126" customFormat="1" ht="12.75" customHeight="1" x14ac:dyDescent="0.2">
      <c r="A224" s="660"/>
      <c r="B224" s="156" t="s">
        <v>51</v>
      </c>
      <c r="C224" s="56" t="s">
        <v>245</v>
      </c>
      <c r="D224" s="141" t="s">
        <v>250</v>
      </c>
      <c r="E224" s="141" t="s">
        <v>156</v>
      </c>
      <c r="F224" s="556">
        <v>2.249841081818182</v>
      </c>
      <c r="G224" s="336"/>
      <c r="H224" s="558">
        <v>71.448999999999998</v>
      </c>
      <c r="I224" s="338">
        <v>0</v>
      </c>
      <c r="J224" s="338">
        <v>0</v>
      </c>
      <c r="K224" s="125"/>
      <c r="L224" s="125"/>
      <c r="M224" s="125"/>
      <c r="N224" s="125"/>
      <c r="O224" s="125"/>
    </row>
    <row r="225" spans="1:22" ht="12.75" customHeight="1" x14ac:dyDescent="0.2">
      <c r="A225" s="660"/>
      <c r="B225" s="156" t="s">
        <v>51</v>
      </c>
      <c r="C225" s="56" t="s">
        <v>498</v>
      </c>
      <c r="D225" s="141" t="s">
        <v>500</v>
      </c>
      <c r="E225" s="141" t="s">
        <v>501</v>
      </c>
      <c r="F225" s="556">
        <v>2.249841081818182</v>
      </c>
      <c r="G225" s="339"/>
      <c r="H225" s="558">
        <v>71.448999999999998</v>
      </c>
      <c r="I225" s="338">
        <v>0</v>
      </c>
      <c r="J225" s="338">
        <v>0</v>
      </c>
      <c r="K225" s="125"/>
      <c r="L225" s="125"/>
      <c r="M225" s="125"/>
      <c r="N225" s="125"/>
      <c r="O225" s="125"/>
      <c r="Q225" s="126"/>
      <c r="R225" s="126"/>
      <c r="S225" s="126"/>
      <c r="T225" s="126"/>
      <c r="U225" s="126"/>
      <c r="V225" s="126"/>
    </row>
    <row r="226" spans="1:22" ht="12.75" customHeight="1" x14ac:dyDescent="0.2">
      <c r="A226" s="660"/>
      <c r="B226" s="156" t="s">
        <v>51</v>
      </c>
      <c r="C226" s="56" t="s">
        <v>246</v>
      </c>
      <c r="D226" s="141" t="s">
        <v>251</v>
      </c>
      <c r="E226" s="141" t="s">
        <v>157</v>
      </c>
      <c r="F226" s="556">
        <v>2.249841081818182</v>
      </c>
      <c r="G226" s="339"/>
      <c r="H226" s="457"/>
      <c r="I226" s="338">
        <v>0</v>
      </c>
      <c r="J226" s="338">
        <v>0</v>
      </c>
      <c r="K226" s="125"/>
      <c r="L226" s="125"/>
      <c r="M226" s="125"/>
      <c r="N226" s="125"/>
      <c r="O226" s="125"/>
      <c r="Q226" s="126"/>
      <c r="R226" s="126"/>
      <c r="S226" s="126"/>
      <c r="T226" s="126"/>
      <c r="U226" s="126"/>
      <c r="V226" s="126"/>
    </row>
    <row r="227" spans="1:22" ht="12.75" customHeight="1" x14ac:dyDescent="0.2">
      <c r="A227" s="660"/>
      <c r="B227" s="156" t="s">
        <v>51</v>
      </c>
      <c r="C227" s="56" t="s">
        <v>247</v>
      </c>
      <c r="D227" s="141" t="s">
        <v>252</v>
      </c>
      <c r="E227" s="141" t="s">
        <v>158</v>
      </c>
      <c r="F227" s="557">
        <v>2.249841081818182</v>
      </c>
      <c r="G227" s="340"/>
      <c r="H227" s="341"/>
      <c r="I227" s="338">
        <v>0</v>
      </c>
      <c r="J227" s="338">
        <v>0</v>
      </c>
      <c r="K227" s="125"/>
      <c r="L227" s="125"/>
      <c r="M227" s="125"/>
      <c r="N227" s="125"/>
      <c r="O227" s="125"/>
      <c r="Q227" s="126"/>
      <c r="R227" s="126"/>
      <c r="S227" s="126"/>
      <c r="T227" s="126"/>
      <c r="U227" s="126"/>
      <c r="V227" s="126"/>
    </row>
    <row r="228" spans="1:22" ht="12.75" customHeight="1" thickBot="1" x14ac:dyDescent="0.25">
      <c r="A228" s="660"/>
      <c r="B228" s="157" t="s">
        <v>31</v>
      </c>
      <c r="C228" s="57" t="s">
        <v>67</v>
      </c>
      <c r="D228" s="148" t="s">
        <v>253</v>
      </c>
      <c r="E228" s="148">
        <v>88</v>
      </c>
      <c r="F228" s="559">
        <v>2.249841081818182</v>
      </c>
      <c r="G228" s="391"/>
      <c r="H228" s="343"/>
      <c r="I228" s="344">
        <v>0</v>
      </c>
      <c r="J228" s="344">
        <v>0</v>
      </c>
      <c r="K228" s="125"/>
      <c r="L228" s="125"/>
      <c r="M228" s="125"/>
      <c r="N228" s="125"/>
      <c r="O228" s="125"/>
      <c r="Q228" s="126"/>
      <c r="R228" s="126"/>
      <c r="S228" s="126"/>
      <c r="T228" s="126"/>
      <c r="U228" s="126"/>
      <c r="V228" s="126"/>
    </row>
    <row r="229" spans="1:22" ht="13.5" thickBot="1" x14ac:dyDescent="0.25">
      <c r="A229" s="660"/>
      <c r="B229" s="159"/>
      <c r="C229" s="160"/>
      <c r="D229" s="125"/>
      <c r="E229" s="125"/>
      <c r="F229" s="125"/>
      <c r="G229" s="125"/>
      <c r="I229" s="110"/>
      <c r="K229" s="161"/>
      <c r="L229" s="125"/>
      <c r="M229" s="125"/>
      <c r="N229" s="125"/>
      <c r="O229" s="114"/>
      <c r="Q229" s="126"/>
      <c r="R229" s="126"/>
      <c r="S229" s="126"/>
      <c r="T229" s="126"/>
      <c r="U229" s="126"/>
      <c r="V229" s="126"/>
    </row>
    <row r="230" spans="1:22" ht="30.75" customHeight="1" thickBot="1" x14ac:dyDescent="0.25">
      <c r="A230" s="660"/>
      <c r="B230" s="159"/>
      <c r="C230" s="160"/>
      <c r="D230" s="634" t="s">
        <v>388</v>
      </c>
      <c r="E230" s="635"/>
      <c r="F230" s="635"/>
      <c r="G230" s="125"/>
      <c r="H230" s="125"/>
      <c r="I230" s="125"/>
      <c r="J230" s="125"/>
      <c r="K230" s="125"/>
      <c r="L230" s="114"/>
      <c r="Q230" s="126"/>
      <c r="R230" s="126"/>
      <c r="S230" s="126"/>
      <c r="T230" s="126"/>
      <c r="U230" s="126"/>
      <c r="V230" s="126"/>
    </row>
    <row r="231" spans="1:22" x14ac:dyDescent="0.2">
      <c r="A231" s="660"/>
      <c r="B231" s="647" t="s">
        <v>88</v>
      </c>
      <c r="C231" s="652" t="s">
        <v>72</v>
      </c>
      <c r="D231" s="639" t="s">
        <v>322</v>
      </c>
      <c r="E231" s="639" t="s">
        <v>69</v>
      </c>
      <c r="F231" s="639" t="s">
        <v>68</v>
      </c>
      <c r="G231" s="125"/>
      <c r="H231" s="125"/>
      <c r="I231" s="125"/>
      <c r="J231" s="125"/>
      <c r="K231" s="125"/>
      <c r="L231" s="114"/>
      <c r="Q231" s="126"/>
      <c r="R231" s="126"/>
      <c r="S231" s="126"/>
      <c r="T231" s="126"/>
      <c r="U231" s="126"/>
      <c r="V231" s="126"/>
    </row>
    <row r="232" spans="1:22" ht="13.5" thickBot="1" x14ac:dyDescent="0.25">
      <c r="A232" s="660"/>
      <c r="B232" s="648"/>
      <c r="C232" s="651"/>
      <c r="D232" s="653"/>
      <c r="E232" s="653"/>
      <c r="F232" s="653"/>
      <c r="G232" s="125"/>
      <c r="H232" s="125"/>
      <c r="I232" s="125"/>
      <c r="J232" s="125"/>
      <c r="K232" s="125"/>
      <c r="L232" s="114"/>
      <c r="Q232" s="126"/>
      <c r="R232" s="126"/>
      <c r="S232" s="126"/>
      <c r="T232" s="126"/>
      <c r="U232" s="126"/>
      <c r="V232" s="126"/>
    </row>
    <row r="233" spans="1:22" ht="12.75" customHeight="1" x14ac:dyDescent="0.2">
      <c r="A233" s="660"/>
      <c r="B233" s="648"/>
      <c r="C233" s="354" t="s">
        <v>502</v>
      </c>
      <c r="D233" s="553">
        <v>79.614599999999982</v>
      </c>
      <c r="E233" s="374">
        <v>0</v>
      </c>
      <c r="F233" s="374">
        <v>0</v>
      </c>
      <c r="G233" s="125"/>
      <c r="H233" s="125"/>
      <c r="I233" s="125"/>
      <c r="Q233" s="126"/>
      <c r="R233" s="126"/>
      <c r="S233" s="126"/>
      <c r="T233" s="126"/>
      <c r="U233" s="126"/>
      <c r="V233" s="126"/>
    </row>
    <row r="234" spans="1:22" ht="12.75" customHeight="1" x14ac:dyDescent="0.2">
      <c r="A234" s="660"/>
      <c r="B234" s="650"/>
      <c r="C234" s="373" t="s">
        <v>503</v>
      </c>
      <c r="D234" s="553">
        <v>444.00449999999989</v>
      </c>
      <c r="E234" s="143">
        <v>0</v>
      </c>
      <c r="F234" s="143">
        <v>0</v>
      </c>
      <c r="G234" s="125"/>
      <c r="H234" s="125"/>
      <c r="I234" s="125"/>
      <c r="Q234" s="126"/>
      <c r="R234" s="126"/>
      <c r="S234" s="126"/>
      <c r="T234" s="126"/>
      <c r="U234" s="126"/>
      <c r="V234" s="126"/>
    </row>
    <row r="235" spans="1:22" ht="12.75" customHeight="1" x14ac:dyDescent="0.2">
      <c r="A235" s="660"/>
      <c r="B235" s="656"/>
      <c r="C235" s="363" t="s">
        <v>504</v>
      </c>
      <c r="D235" s="553">
        <v>25.517499999999995</v>
      </c>
      <c r="E235" s="353">
        <v>0</v>
      </c>
      <c r="F235" s="353">
        <v>0</v>
      </c>
      <c r="G235" s="125"/>
      <c r="H235" s="125"/>
      <c r="I235" s="125"/>
      <c r="Q235" s="126"/>
      <c r="R235" s="126"/>
      <c r="S235" s="126"/>
      <c r="T235" s="126"/>
      <c r="U235" s="126"/>
      <c r="V235" s="126"/>
    </row>
    <row r="236" spans="1:22" ht="26.25" thickBot="1" x14ac:dyDescent="0.25">
      <c r="A236" s="661"/>
      <c r="B236" s="657"/>
      <c r="C236" s="355" t="s">
        <v>505</v>
      </c>
      <c r="D236" s="554">
        <v>288.43126181818178</v>
      </c>
      <c r="E236" s="150">
        <v>0</v>
      </c>
      <c r="F236" s="150">
        <v>0</v>
      </c>
      <c r="G236" s="125"/>
      <c r="H236" s="125"/>
      <c r="I236" s="125"/>
      <c r="J236" s="132"/>
      <c r="K236" s="132"/>
      <c r="L236" s="162"/>
      <c r="Q236" s="126"/>
      <c r="R236" s="126"/>
      <c r="S236" s="126"/>
      <c r="T236" s="126"/>
      <c r="U236" s="126"/>
      <c r="V236" s="126"/>
    </row>
    <row r="237" spans="1:22" x14ac:dyDescent="0.2">
      <c r="A237" s="189" t="s">
        <v>326</v>
      </c>
      <c r="B237" s="345"/>
      <c r="C237" s="346"/>
      <c r="D237" s="347"/>
      <c r="E237" s="348"/>
      <c r="F237" s="348"/>
      <c r="G237" s="125"/>
      <c r="H237" s="125"/>
      <c r="I237" s="125"/>
      <c r="J237" s="132"/>
      <c r="K237" s="132"/>
      <c r="L237" s="162"/>
      <c r="Q237" s="126"/>
      <c r="R237" s="126"/>
      <c r="S237" s="126"/>
      <c r="T237" s="126"/>
      <c r="U237" s="126"/>
      <c r="V237" s="126"/>
    </row>
    <row r="238" spans="1:22" ht="13.5" thickBot="1" x14ac:dyDescent="0.25">
      <c r="A238" s="189"/>
      <c r="Q238" s="126"/>
      <c r="R238" s="126"/>
      <c r="S238" s="126"/>
      <c r="T238" s="126"/>
      <c r="U238" s="126"/>
      <c r="V238" s="126"/>
    </row>
    <row r="239" spans="1:22" ht="33" customHeight="1" thickBot="1" x14ac:dyDescent="0.3">
      <c r="A239" s="369" t="s">
        <v>91</v>
      </c>
      <c r="B239" s="370"/>
      <c r="C239" s="371"/>
      <c r="D239" s="371"/>
      <c r="E239" s="371"/>
      <c r="F239" s="372"/>
      <c r="G239" s="634" t="s">
        <v>388</v>
      </c>
      <c r="H239" s="635"/>
      <c r="I239" s="635"/>
      <c r="J239" s="635"/>
      <c r="K239" s="636"/>
      <c r="L239" s="114"/>
      <c r="M239" s="114"/>
      <c r="N239" s="114"/>
      <c r="O239" s="273"/>
      <c r="Q239" s="126"/>
      <c r="R239" s="126"/>
      <c r="S239" s="126"/>
      <c r="T239" s="126"/>
      <c r="U239" s="126"/>
      <c r="V239" s="126"/>
    </row>
    <row r="240" spans="1:22" ht="39" thickBot="1" x14ac:dyDescent="0.25">
      <c r="A240" s="133" t="s">
        <v>16</v>
      </c>
      <c r="B240" s="116" t="s">
        <v>32</v>
      </c>
      <c r="C240" s="134" t="s">
        <v>169</v>
      </c>
      <c r="D240" s="117" t="s">
        <v>168</v>
      </c>
      <c r="E240" s="117" t="s">
        <v>167</v>
      </c>
      <c r="F240" s="118" t="s">
        <v>30</v>
      </c>
      <c r="G240" s="176" t="s">
        <v>186</v>
      </c>
      <c r="H240" s="119" t="s">
        <v>189</v>
      </c>
      <c r="I240" s="119" t="s">
        <v>315</v>
      </c>
      <c r="J240" s="119" t="s">
        <v>316</v>
      </c>
      <c r="K240" s="119" t="s">
        <v>317</v>
      </c>
      <c r="L240" s="114"/>
      <c r="M240" s="114"/>
      <c r="N240" s="114"/>
      <c r="Q240" s="126"/>
      <c r="R240" s="126"/>
      <c r="S240" s="126"/>
      <c r="T240" s="126"/>
      <c r="U240" s="126"/>
      <c r="V240" s="126"/>
    </row>
    <row r="241" spans="1:22" ht="15" x14ac:dyDescent="0.2">
      <c r="A241" s="658" t="s">
        <v>91</v>
      </c>
      <c r="B241" s="120" t="s">
        <v>44</v>
      </c>
      <c r="C241" s="136" t="s">
        <v>34</v>
      </c>
      <c r="D241" s="166" t="s">
        <v>456</v>
      </c>
      <c r="E241" s="138" t="s">
        <v>199</v>
      </c>
      <c r="F241" s="279">
        <v>1.5</v>
      </c>
      <c r="G241" s="364">
        <f>H241/F241</f>
        <v>29.317190890909092</v>
      </c>
      <c r="H241" s="596">
        <v>43.97578633636364</v>
      </c>
      <c r="I241" s="365">
        <v>0</v>
      </c>
      <c r="J241" s="356">
        <v>0</v>
      </c>
      <c r="K241" s="356">
        <v>0</v>
      </c>
      <c r="L241" s="114"/>
      <c r="M241" s="114"/>
      <c r="N241" s="114"/>
      <c r="O241" s="115"/>
      <c r="P241" s="285"/>
      <c r="Q241" s="126"/>
      <c r="R241" s="126"/>
      <c r="S241" s="126"/>
      <c r="T241" s="126"/>
      <c r="U241" s="126"/>
      <c r="V241" s="126"/>
    </row>
    <row r="242" spans="1:22" ht="15" x14ac:dyDescent="0.2">
      <c r="A242" s="658"/>
      <c r="B242" s="122" t="s">
        <v>44</v>
      </c>
      <c r="C242" s="139" t="s">
        <v>363</v>
      </c>
      <c r="D242" s="167" t="s">
        <v>457</v>
      </c>
      <c r="E242" s="141" t="s">
        <v>362</v>
      </c>
      <c r="F242" s="142">
        <v>2.1</v>
      </c>
      <c r="G242" s="366">
        <f t="shared" ref="G242:G284" si="3">H242/F242</f>
        <v>26.673936545454549</v>
      </c>
      <c r="H242" s="597">
        <v>56.015266745454554</v>
      </c>
      <c r="I242" s="358">
        <v>0</v>
      </c>
      <c r="J242" s="337">
        <v>0</v>
      </c>
      <c r="K242" s="337">
        <v>0</v>
      </c>
      <c r="L242" s="114"/>
      <c r="M242" s="114"/>
      <c r="N242" s="114"/>
      <c r="O242" s="115"/>
      <c r="P242" s="285"/>
      <c r="Q242" s="126"/>
      <c r="R242" s="126"/>
      <c r="S242" s="126"/>
      <c r="T242" s="126"/>
      <c r="U242" s="126"/>
      <c r="V242" s="126"/>
    </row>
    <row r="243" spans="1:22" ht="15" x14ac:dyDescent="0.2">
      <c r="A243" s="658"/>
      <c r="B243" s="122" t="s">
        <v>44</v>
      </c>
      <c r="C243" s="139" t="s">
        <v>35</v>
      </c>
      <c r="D243" s="167" t="s">
        <v>458</v>
      </c>
      <c r="E243" s="141" t="s">
        <v>200</v>
      </c>
      <c r="F243" s="142">
        <v>3.8</v>
      </c>
      <c r="G243" s="366">
        <f t="shared" si="3"/>
        <v>15.177590590909094</v>
      </c>
      <c r="H243" s="597">
        <v>57.674844245454558</v>
      </c>
      <c r="I243" s="358">
        <v>0</v>
      </c>
      <c r="J243" s="337">
        <v>0</v>
      </c>
      <c r="K243" s="337">
        <v>0</v>
      </c>
      <c r="L243" s="114"/>
      <c r="M243" s="114"/>
      <c r="N243" s="114"/>
      <c r="O243" s="115"/>
      <c r="P243" s="285"/>
      <c r="Q243" s="126"/>
      <c r="R243" s="126"/>
      <c r="S243" s="126"/>
      <c r="T243" s="126"/>
      <c r="U243" s="126"/>
      <c r="V243" s="126"/>
    </row>
    <row r="244" spans="1:22" ht="15" x14ac:dyDescent="0.2">
      <c r="A244" s="658"/>
      <c r="B244" s="122" t="s">
        <v>44</v>
      </c>
      <c r="C244" s="139" t="s">
        <v>37</v>
      </c>
      <c r="D244" s="167" t="s">
        <v>459</v>
      </c>
      <c r="E244" s="141" t="s">
        <v>201</v>
      </c>
      <c r="F244" s="142">
        <v>7.6</v>
      </c>
      <c r="G244" s="366">
        <f t="shared" si="3"/>
        <v>11.155695836124403</v>
      </c>
      <c r="H244" s="597">
        <v>84.783288354545462</v>
      </c>
      <c r="I244" s="358">
        <v>0</v>
      </c>
      <c r="J244" s="337">
        <v>0</v>
      </c>
      <c r="K244" s="337">
        <v>0</v>
      </c>
      <c r="L244" s="114"/>
      <c r="M244" s="114"/>
      <c r="N244" s="114"/>
      <c r="O244" s="115"/>
      <c r="P244" s="285"/>
      <c r="Q244" s="126"/>
      <c r="R244" s="126"/>
      <c r="S244" s="126"/>
      <c r="T244" s="126"/>
      <c r="U244" s="126"/>
      <c r="V244" s="126"/>
    </row>
    <row r="245" spans="1:22" ht="15" x14ac:dyDescent="0.2">
      <c r="A245" s="658"/>
      <c r="B245" s="122" t="s">
        <v>44</v>
      </c>
      <c r="C245" s="139" t="s">
        <v>364</v>
      </c>
      <c r="D245" s="167" t="s">
        <v>460</v>
      </c>
      <c r="E245" s="141" t="s">
        <v>361</v>
      </c>
      <c r="F245" s="142">
        <v>10.8</v>
      </c>
      <c r="G245" s="366">
        <f t="shared" si="3"/>
        <v>10.615149416666664</v>
      </c>
      <c r="H245" s="597">
        <v>114.64361369999999</v>
      </c>
      <c r="I245" s="358">
        <v>0</v>
      </c>
      <c r="J245" s="337">
        <v>0</v>
      </c>
      <c r="K245" s="337">
        <v>0</v>
      </c>
      <c r="L245" s="114"/>
      <c r="M245" s="114"/>
      <c r="N245" s="114"/>
      <c r="O245" s="115"/>
      <c r="P245" s="285"/>
      <c r="Q245" s="126"/>
      <c r="R245" s="126"/>
      <c r="S245" s="126"/>
      <c r="T245" s="126"/>
      <c r="U245" s="126"/>
      <c r="V245" s="126"/>
    </row>
    <row r="246" spans="1:22" ht="15" x14ac:dyDescent="0.2">
      <c r="A246" s="658"/>
      <c r="B246" s="122" t="s">
        <v>45</v>
      </c>
      <c r="C246" s="139" t="s">
        <v>38</v>
      </c>
      <c r="D246" s="167" t="s">
        <v>461</v>
      </c>
      <c r="E246" s="141" t="s">
        <v>115</v>
      </c>
      <c r="F246" s="142">
        <v>1.75</v>
      </c>
      <c r="G246" s="366">
        <f t="shared" si="3"/>
        <v>13.862860363636363</v>
      </c>
      <c r="H246" s="597">
        <v>24.260005636363637</v>
      </c>
      <c r="I246" s="358">
        <v>0</v>
      </c>
      <c r="J246" s="337">
        <v>0</v>
      </c>
      <c r="K246" s="337">
        <v>0</v>
      </c>
      <c r="L246" s="114"/>
      <c r="M246" s="114"/>
      <c r="N246" s="114"/>
      <c r="O246" s="115"/>
      <c r="P246" s="285"/>
      <c r="Q246" s="126"/>
      <c r="R246" s="126"/>
      <c r="S246" s="126"/>
      <c r="T246" s="126"/>
      <c r="U246" s="126"/>
      <c r="V246" s="126"/>
    </row>
    <row r="247" spans="1:22" ht="15" x14ac:dyDescent="0.2">
      <c r="A247" s="658"/>
      <c r="B247" s="122" t="s">
        <v>46</v>
      </c>
      <c r="C247" s="139" t="s">
        <v>34</v>
      </c>
      <c r="D247" s="167" t="s">
        <v>462</v>
      </c>
      <c r="E247" s="141" t="s">
        <v>116</v>
      </c>
      <c r="F247" s="142">
        <v>6</v>
      </c>
      <c r="G247" s="366">
        <f t="shared" si="3"/>
        <v>5.013935659090909</v>
      </c>
      <c r="H247" s="597">
        <v>30.083613954545452</v>
      </c>
      <c r="I247" s="358">
        <v>0</v>
      </c>
      <c r="J247" s="337">
        <v>0</v>
      </c>
      <c r="K247" s="337">
        <v>0</v>
      </c>
      <c r="L247" s="114"/>
      <c r="M247" s="114"/>
      <c r="N247" s="114"/>
      <c r="O247" s="115"/>
      <c r="P247" s="285"/>
      <c r="Q247" s="126"/>
      <c r="R247" s="126"/>
      <c r="S247" s="126"/>
      <c r="T247" s="126"/>
      <c r="U247" s="126"/>
      <c r="V247" s="126"/>
    </row>
    <row r="248" spans="1:22" ht="15" x14ac:dyDescent="0.2">
      <c r="A248" s="658"/>
      <c r="B248" s="122" t="s">
        <v>46</v>
      </c>
      <c r="C248" s="139" t="s">
        <v>35</v>
      </c>
      <c r="D248" s="167" t="s">
        <v>463</v>
      </c>
      <c r="E248" s="141" t="s">
        <v>118</v>
      </c>
      <c r="F248" s="142">
        <v>15</v>
      </c>
      <c r="G248" s="366">
        <f t="shared" si="3"/>
        <v>2.5100858236363641</v>
      </c>
      <c r="H248" s="597">
        <v>37.65128735454546</v>
      </c>
      <c r="I248" s="358">
        <v>0</v>
      </c>
      <c r="J248" s="337">
        <v>0</v>
      </c>
      <c r="K248" s="337">
        <v>0</v>
      </c>
      <c r="L248" s="114"/>
      <c r="M248" s="114"/>
      <c r="N248" s="114"/>
      <c r="O248" s="115"/>
      <c r="P248" s="285"/>
      <c r="Q248" s="126"/>
      <c r="R248" s="126"/>
      <c r="S248" s="126"/>
      <c r="T248" s="126"/>
      <c r="U248" s="126"/>
      <c r="V248" s="126"/>
    </row>
    <row r="249" spans="1:22" ht="15" x14ac:dyDescent="0.2">
      <c r="A249" s="658"/>
      <c r="B249" s="122" t="s">
        <v>46</v>
      </c>
      <c r="C249" s="139" t="s">
        <v>37</v>
      </c>
      <c r="D249" s="167" t="s">
        <v>464</v>
      </c>
      <c r="E249" s="141" t="s">
        <v>119</v>
      </c>
      <c r="F249" s="142">
        <v>31</v>
      </c>
      <c r="G249" s="366">
        <f t="shared" si="3"/>
        <v>1.6031226642228738</v>
      </c>
      <c r="H249" s="597">
        <v>49.696802590909087</v>
      </c>
      <c r="I249" s="358">
        <v>0</v>
      </c>
      <c r="J249" s="337">
        <v>0</v>
      </c>
      <c r="K249" s="337">
        <v>0</v>
      </c>
      <c r="L249" s="114"/>
      <c r="M249" s="114"/>
      <c r="N249" s="114"/>
      <c r="O249" s="115"/>
      <c r="P249" s="285"/>
      <c r="Q249" s="126"/>
      <c r="R249" s="126"/>
      <c r="S249" s="126"/>
      <c r="T249" s="126"/>
      <c r="U249" s="126"/>
      <c r="V249" s="126"/>
    </row>
    <row r="250" spans="1:22" ht="15" x14ac:dyDescent="0.2">
      <c r="A250" s="658"/>
      <c r="B250" s="122" t="s">
        <v>47</v>
      </c>
      <c r="C250" s="139" t="s">
        <v>38</v>
      </c>
      <c r="D250" s="168" t="s">
        <v>465</v>
      </c>
      <c r="E250" s="141" t="s">
        <v>121</v>
      </c>
      <c r="F250" s="142">
        <v>0.41</v>
      </c>
      <c r="G250" s="366">
        <f t="shared" si="3"/>
        <v>501.12616909090923</v>
      </c>
      <c r="H250" s="597">
        <v>205.46172932727276</v>
      </c>
      <c r="I250" s="358">
        <v>0</v>
      </c>
      <c r="J250" s="337">
        <v>0</v>
      </c>
      <c r="K250" s="337">
        <v>0</v>
      </c>
      <c r="L250" s="114"/>
      <c r="M250" s="114"/>
      <c r="N250" s="114"/>
      <c r="O250" s="115"/>
      <c r="P250" s="285"/>
      <c r="Q250" s="126"/>
      <c r="R250" s="126"/>
      <c r="S250" s="126"/>
      <c r="T250" s="126"/>
      <c r="U250" s="126"/>
      <c r="V250" s="126"/>
    </row>
    <row r="251" spans="1:22" ht="15" x14ac:dyDescent="0.2">
      <c r="A251" s="658"/>
      <c r="B251" s="122" t="s">
        <v>47</v>
      </c>
      <c r="C251" s="139" t="s">
        <v>34</v>
      </c>
      <c r="D251" s="168" t="s">
        <v>466</v>
      </c>
      <c r="E251" s="141" t="s">
        <v>205</v>
      </c>
      <c r="F251" s="142">
        <v>1.4</v>
      </c>
      <c r="G251" s="366">
        <f t="shared" si="3"/>
        <v>195.95946272727275</v>
      </c>
      <c r="H251" s="597">
        <v>274.34324781818185</v>
      </c>
      <c r="I251" s="358">
        <v>0</v>
      </c>
      <c r="J251" s="337">
        <v>0</v>
      </c>
      <c r="K251" s="337">
        <v>0</v>
      </c>
      <c r="L251" s="114"/>
      <c r="M251" s="114"/>
      <c r="N251" s="114"/>
      <c r="O251" s="115"/>
      <c r="P251" s="285"/>
      <c r="Q251" s="126"/>
      <c r="R251" s="126"/>
      <c r="S251" s="126"/>
      <c r="T251" s="126"/>
      <c r="U251" s="126"/>
      <c r="V251" s="126"/>
    </row>
    <row r="252" spans="1:22" ht="15" x14ac:dyDescent="0.2">
      <c r="A252" s="658"/>
      <c r="B252" s="122" t="s">
        <v>47</v>
      </c>
      <c r="C252" s="139" t="s">
        <v>37</v>
      </c>
      <c r="D252" s="168" t="s">
        <v>467</v>
      </c>
      <c r="E252" s="141" t="s">
        <v>206</v>
      </c>
      <c r="F252" s="142">
        <v>7.3</v>
      </c>
      <c r="G252" s="366">
        <f t="shared" si="3"/>
        <v>109.50979440597762</v>
      </c>
      <c r="H252" s="597">
        <v>799.42149916363655</v>
      </c>
      <c r="I252" s="358">
        <v>0</v>
      </c>
      <c r="J252" s="337">
        <v>0</v>
      </c>
      <c r="K252" s="337">
        <v>0</v>
      </c>
      <c r="L252" s="114"/>
      <c r="M252" s="114"/>
      <c r="N252" s="114"/>
      <c r="O252" s="115"/>
      <c r="P252" s="285"/>
      <c r="Q252" s="126"/>
      <c r="R252" s="126"/>
      <c r="S252" s="126"/>
      <c r="T252" s="126"/>
      <c r="U252" s="126"/>
      <c r="V252" s="126"/>
    </row>
    <row r="253" spans="1:22" ht="15" x14ac:dyDescent="0.2">
      <c r="A253" s="658"/>
      <c r="B253" s="122" t="s">
        <v>43</v>
      </c>
      <c r="C253" s="139" t="s">
        <v>38</v>
      </c>
      <c r="D253" s="167" t="s">
        <v>468</v>
      </c>
      <c r="E253" s="141" t="s">
        <v>122</v>
      </c>
      <c r="F253" s="142">
        <v>0.47</v>
      </c>
      <c r="G253" s="366">
        <f t="shared" si="3"/>
        <v>53.478841682785308</v>
      </c>
      <c r="H253" s="597">
        <v>25.135055590909094</v>
      </c>
      <c r="I253" s="358">
        <v>0</v>
      </c>
      <c r="J253" s="337">
        <v>0</v>
      </c>
      <c r="K253" s="337">
        <v>0</v>
      </c>
      <c r="L253" s="114"/>
      <c r="M253" s="114"/>
      <c r="N253" s="114"/>
      <c r="O253" s="115"/>
      <c r="P253" s="285"/>
      <c r="Q253" s="126"/>
      <c r="R253" s="126"/>
      <c r="S253" s="126"/>
      <c r="T253" s="126"/>
      <c r="U253" s="126"/>
      <c r="V253" s="126"/>
    </row>
    <row r="254" spans="1:22" ht="15" x14ac:dyDescent="0.2">
      <c r="A254" s="658"/>
      <c r="B254" s="122" t="s">
        <v>43</v>
      </c>
      <c r="C254" s="139" t="s">
        <v>34</v>
      </c>
      <c r="D254" s="167" t="s">
        <v>469</v>
      </c>
      <c r="E254" s="141" t="s">
        <v>123</v>
      </c>
      <c r="F254" s="142">
        <v>1.5</v>
      </c>
      <c r="G254" s="366">
        <f t="shared" si="3"/>
        <v>21.113849018181821</v>
      </c>
      <c r="H254" s="597">
        <v>31.670773527272729</v>
      </c>
      <c r="I254" s="358">
        <v>0</v>
      </c>
      <c r="J254" s="337">
        <v>0</v>
      </c>
      <c r="K254" s="337">
        <v>0</v>
      </c>
      <c r="L254" s="114"/>
      <c r="M254" s="114"/>
      <c r="N254" s="114"/>
      <c r="O254" s="115"/>
      <c r="P254" s="285"/>
      <c r="Q254" s="126"/>
      <c r="R254" s="126"/>
      <c r="S254" s="126"/>
      <c r="T254" s="126"/>
      <c r="U254" s="126"/>
      <c r="V254" s="126"/>
    </row>
    <row r="255" spans="1:22" ht="15" x14ac:dyDescent="0.2">
      <c r="A255" s="658"/>
      <c r="B255" s="122" t="s">
        <v>43</v>
      </c>
      <c r="C255" s="139" t="s">
        <v>375</v>
      </c>
      <c r="D255" s="167" t="s">
        <v>470</v>
      </c>
      <c r="E255" s="141" t="s">
        <v>385</v>
      </c>
      <c r="F255" s="142">
        <v>1.6</v>
      </c>
      <c r="G255" s="366">
        <f t="shared" si="3"/>
        <v>19.794233454545456</v>
      </c>
      <c r="H255" s="597">
        <v>31.670773527272729</v>
      </c>
      <c r="I255" s="358">
        <v>0</v>
      </c>
      <c r="J255" s="337">
        <v>0</v>
      </c>
      <c r="K255" s="337">
        <v>0</v>
      </c>
      <c r="L255" s="114"/>
      <c r="M255" s="114"/>
      <c r="N255" s="114"/>
      <c r="O255" s="115"/>
      <c r="P255" s="285"/>
      <c r="Q255" s="126"/>
      <c r="R255" s="126"/>
      <c r="S255" s="126"/>
      <c r="T255" s="126"/>
      <c r="U255" s="126"/>
      <c r="V255" s="126"/>
    </row>
    <row r="256" spans="1:22" ht="15" x14ac:dyDescent="0.2">
      <c r="A256" s="658"/>
      <c r="B256" s="122" t="s">
        <v>43</v>
      </c>
      <c r="C256" s="139" t="s">
        <v>35</v>
      </c>
      <c r="D256" s="167" t="s">
        <v>471</v>
      </c>
      <c r="E256" s="141" t="s">
        <v>124</v>
      </c>
      <c r="F256" s="142">
        <v>3.7</v>
      </c>
      <c r="G256" s="366">
        <f t="shared" si="3"/>
        <v>9.3507202039312034</v>
      </c>
      <c r="H256" s="597">
        <v>34.597664754545455</v>
      </c>
      <c r="I256" s="358">
        <v>0</v>
      </c>
      <c r="J256" s="337">
        <v>0</v>
      </c>
      <c r="K256" s="337">
        <v>0</v>
      </c>
      <c r="L256" s="114"/>
      <c r="M256" s="114"/>
      <c r="N256" s="114"/>
      <c r="O256" s="115"/>
      <c r="P256" s="285"/>
      <c r="Q256" s="126"/>
      <c r="R256" s="126"/>
      <c r="S256" s="126"/>
      <c r="T256" s="126"/>
      <c r="U256" s="126"/>
      <c r="V256" s="126"/>
    </row>
    <row r="257" spans="1:22" ht="15" x14ac:dyDescent="0.2">
      <c r="A257" s="658"/>
      <c r="B257" s="122" t="s">
        <v>43</v>
      </c>
      <c r="C257" s="139" t="s">
        <v>37</v>
      </c>
      <c r="D257" s="167" t="s">
        <v>472</v>
      </c>
      <c r="E257" s="141" t="s">
        <v>126</v>
      </c>
      <c r="F257" s="142">
        <v>7.5</v>
      </c>
      <c r="G257" s="366">
        <f t="shared" si="3"/>
        <v>4.8511964836363637</v>
      </c>
      <c r="H257" s="597">
        <v>36.383973627272731</v>
      </c>
      <c r="I257" s="358">
        <v>0</v>
      </c>
      <c r="J257" s="337">
        <v>0</v>
      </c>
      <c r="K257" s="337">
        <v>0</v>
      </c>
      <c r="L257" s="114"/>
      <c r="M257" s="114"/>
      <c r="N257" s="114"/>
      <c r="O257" s="115"/>
      <c r="P257" s="285"/>
      <c r="Q257" s="126"/>
      <c r="R257" s="126"/>
      <c r="S257" s="126"/>
      <c r="T257" s="126"/>
      <c r="U257" s="126"/>
      <c r="V257" s="126"/>
    </row>
    <row r="258" spans="1:22" ht="15" x14ac:dyDescent="0.2">
      <c r="A258" s="658"/>
      <c r="B258" s="122" t="s">
        <v>43</v>
      </c>
      <c r="C258" s="139" t="s">
        <v>39</v>
      </c>
      <c r="D258" s="167" t="s">
        <v>473</v>
      </c>
      <c r="E258" s="141" t="s">
        <v>128</v>
      </c>
      <c r="F258" s="142">
        <v>51.3</v>
      </c>
      <c r="G258" s="366">
        <f t="shared" si="3"/>
        <v>5.2567698149920252</v>
      </c>
      <c r="H258" s="597">
        <v>269.67229150909088</v>
      </c>
      <c r="I258" s="358">
        <v>0</v>
      </c>
      <c r="J258" s="337">
        <v>0</v>
      </c>
      <c r="K258" s="337">
        <v>0</v>
      </c>
      <c r="L258" s="114"/>
      <c r="M258" s="114"/>
      <c r="N258" s="114"/>
      <c r="O258" s="115"/>
      <c r="P258" s="285"/>
      <c r="Q258" s="126"/>
      <c r="R258" s="126"/>
      <c r="S258" s="126"/>
      <c r="T258" s="126"/>
      <c r="U258" s="126"/>
      <c r="V258" s="126"/>
    </row>
    <row r="259" spans="1:22" ht="15" x14ac:dyDescent="0.2">
      <c r="A259" s="658"/>
      <c r="B259" s="122" t="s">
        <v>42</v>
      </c>
      <c r="C259" s="139" t="s">
        <v>66</v>
      </c>
      <c r="D259" s="167" t="s">
        <v>474</v>
      </c>
      <c r="E259" s="141" t="s">
        <v>131</v>
      </c>
      <c r="F259" s="142">
        <v>112.5</v>
      </c>
      <c r="G259" s="366">
        <f t="shared" si="3"/>
        <v>3.3054760581818177</v>
      </c>
      <c r="H259" s="597">
        <v>371.86605654545451</v>
      </c>
      <c r="I259" s="358">
        <v>0</v>
      </c>
      <c r="J259" s="337">
        <v>0</v>
      </c>
      <c r="K259" s="337">
        <v>0</v>
      </c>
      <c r="L259" s="114"/>
      <c r="M259" s="114"/>
      <c r="N259" s="114"/>
      <c r="O259" s="115"/>
      <c r="P259" s="285"/>
      <c r="Q259" s="126"/>
      <c r="R259" s="126"/>
      <c r="S259" s="126"/>
      <c r="T259" s="126"/>
      <c r="U259" s="126"/>
      <c r="V259" s="126"/>
    </row>
    <row r="260" spans="1:22" ht="15" x14ac:dyDescent="0.2">
      <c r="A260" s="658"/>
      <c r="B260" s="122" t="s">
        <v>49</v>
      </c>
      <c r="C260" s="139" t="s">
        <v>38</v>
      </c>
      <c r="D260" s="168" t="s">
        <v>475</v>
      </c>
      <c r="E260" s="141" t="s">
        <v>132</v>
      </c>
      <c r="F260" s="142">
        <v>0.9</v>
      </c>
      <c r="G260" s="366">
        <f t="shared" si="3"/>
        <v>56.727376363636367</v>
      </c>
      <c r="H260" s="597">
        <v>51.054638727272732</v>
      </c>
      <c r="I260" s="358">
        <v>0</v>
      </c>
      <c r="J260" s="337">
        <v>0</v>
      </c>
      <c r="K260" s="337">
        <v>0</v>
      </c>
      <c r="L260" s="114"/>
      <c r="M260" s="114"/>
      <c r="N260" s="114"/>
      <c r="O260" s="115"/>
      <c r="P260" s="285"/>
      <c r="Q260" s="126"/>
      <c r="R260" s="126"/>
      <c r="S260" s="126"/>
      <c r="T260" s="126"/>
      <c r="U260" s="126"/>
      <c r="V260" s="126"/>
    </row>
    <row r="261" spans="1:22" ht="15" x14ac:dyDescent="0.2">
      <c r="A261" s="658"/>
      <c r="B261" s="122" t="s">
        <v>49</v>
      </c>
      <c r="C261" s="139" t="s">
        <v>34</v>
      </c>
      <c r="D261" s="168" t="s">
        <v>476</v>
      </c>
      <c r="E261" s="141" t="s">
        <v>134</v>
      </c>
      <c r="F261" s="142">
        <v>3.5</v>
      </c>
      <c r="G261" s="366">
        <f t="shared" si="3"/>
        <v>25.158332781818181</v>
      </c>
      <c r="H261" s="597">
        <v>88.054164736363632</v>
      </c>
      <c r="I261" s="358">
        <v>0</v>
      </c>
      <c r="J261" s="337">
        <v>0</v>
      </c>
      <c r="K261" s="337">
        <v>0</v>
      </c>
      <c r="L261" s="114"/>
      <c r="M261" s="114"/>
      <c r="N261" s="114"/>
      <c r="O261" s="115"/>
      <c r="P261" s="285"/>
      <c r="Q261" s="126"/>
      <c r="R261" s="126"/>
      <c r="S261" s="126"/>
      <c r="T261" s="126"/>
      <c r="U261" s="126"/>
      <c r="V261" s="126"/>
    </row>
    <row r="262" spans="1:22" ht="15" x14ac:dyDescent="0.2">
      <c r="A262" s="658"/>
      <c r="B262" s="122" t="s">
        <v>49</v>
      </c>
      <c r="C262" s="139" t="s">
        <v>35</v>
      </c>
      <c r="D262" s="168" t="s">
        <v>477</v>
      </c>
      <c r="E262" s="141" t="s">
        <v>135</v>
      </c>
      <c r="F262" s="142">
        <v>8.9</v>
      </c>
      <c r="G262" s="366">
        <f t="shared" si="3"/>
        <v>21.102231410623084</v>
      </c>
      <c r="H262" s="597">
        <v>187.80985955454545</v>
      </c>
      <c r="I262" s="358">
        <v>0</v>
      </c>
      <c r="J262" s="337">
        <v>0</v>
      </c>
      <c r="K262" s="337">
        <v>0</v>
      </c>
      <c r="L262" s="114"/>
      <c r="M262" s="114"/>
      <c r="N262" s="114"/>
      <c r="O262" s="115"/>
      <c r="P262" s="285"/>
      <c r="Q262" s="126"/>
      <c r="R262" s="126"/>
      <c r="S262" s="126"/>
      <c r="T262" s="126"/>
      <c r="U262" s="126"/>
      <c r="V262" s="126"/>
    </row>
    <row r="263" spans="1:22" ht="15" x14ac:dyDescent="0.2">
      <c r="A263" s="658"/>
      <c r="B263" s="122" t="s">
        <v>49</v>
      </c>
      <c r="C263" s="139" t="s">
        <v>39</v>
      </c>
      <c r="D263" s="168" t="s">
        <v>478</v>
      </c>
      <c r="E263" s="141" t="s">
        <v>207</v>
      </c>
      <c r="F263" s="142">
        <v>124.4</v>
      </c>
      <c r="G263" s="366">
        <f t="shared" si="3"/>
        <v>15.655477113928676</v>
      </c>
      <c r="H263" s="597">
        <v>1947.5413529727273</v>
      </c>
      <c r="I263" s="358">
        <v>0</v>
      </c>
      <c r="J263" s="337">
        <v>0</v>
      </c>
      <c r="K263" s="337">
        <v>0</v>
      </c>
      <c r="L263" s="114"/>
      <c r="M263" s="114"/>
      <c r="N263" s="114"/>
      <c r="O263" s="115"/>
      <c r="P263" s="285"/>
      <c r="Q263" s="126"/>
      <c r="R263" s="126"/>
      <c r="S263" s="126"/>
      <c r="T263" s="126"/>
      <c r="U263" s="126"/>
      <c r="V263" s="126"/>
    </row>
    <row r="264" spans="1:22" ht="15" x14ac:dyDescent="0.2">
      <c r="A264" s="658"/>
      <c r="B264" s="122" t="s">
        <v>49</v>
      </c>
      <c r="C264" s="139" t="s">
        <v>37</v>
      </c>
      <c r="D264" s="168" t="s">
        <v>479</v>
      </c>
      <c r="E264" s="141" t="s">
        <v>137</v>
      </c>
      <c r="F264" s="142">
        <v>18.7</v>
      </c>
      <c r="G264" s="366">
        <f t="shared" si="3"/>
        <v>15.658924541565389</v>
      </c>
      <c r="H264" s="597">
        <v>292.82188892727277</v>
      </c>
      <c r="I264" s="358">
        <v>0</v>
      </c>
      <c r="J264" s="337">
        <v>0</v>
      </c>
      <c r="K264" s="337">
        <v>0</v>
      </c>
      <c r="L264" s="114"/>
      <c r="M264" s="114"/>
      <c r="N264" s="114"/>
      <c r="O264" s="115"/>
      <c r="P264" s="285"/>
      <c r="Q264" s="126"/>
      <c r="R264" s="126"/>
      <c r="S264" s="126"/>
      <c r="T264" s="126"/>
      <c r="U264" s="126"/>
      <c r="V264" s="126"/>
    </row>
    <row r="265" spans="1:22" ht="15" x14ac:dyDescent="0.2">
      <c r="A265" s="658"/>
      <c r="B265" s="122" t="s">
        <v>203</v>
      </c>
      <c r="C265" s="139" t="s">
        <v>38</v>
      </c>
      <c r="D265" s="167" t="s">
        <v>480</v>
      </c>
      <c r="E265" s="141" t="s">
        <v>139</v>
      </c>
      <c r="F265" s="142">
        <v>0.5</v>
      </c>
      <c r="G265" s="366">
        <f t="shared" si="3"/>
        <v>81.446028872727268</v>
      </c>
      <c r="H265" s="597">
        <v>40.723014436363634</v>
      </c>
      <c r="I265" s="358">
        <v>0</v>
      </c>
      <c r="J265" s="337">
        <v>0</v>
      </c>
      <c r="K265" s="337">
        <v>0</v>
      </c>
      <c r="L265" s="114"/>
      <c r="M265" s="114"/>
      <c r="N265" s="114"/>
      <c r="O265" s="115"/>
      <c r="P265" s="285"/>
      <c r="Q265" s="126"/>
      <c r="R265" s="126"/>
      <c r="S265" s="126"/>
      <c r="T265" s="126"/>
      <c r="U265" s="126"/>
      <c r="V265" s="126"/>
    </row>
    <row r="266" spans="1:22" ht="15" x14ac:dyDescent="0.2">
      <c r="A266" s="658"/>
      <c r="B266" s="122" t="s">
        <v>203</v>
      </c>
      <c r="C266" s="139" t="s">
        <v>34</v>
      </c>
      <c r="D266" s="167" t="s">
        <v>481</v>
      </c>
      <c r="E266" s="141" t="s">
        <v>141</v>
      </c>
      <c r="F266" s="142">
        <v>1.6</v>
      </c>
      <c r="G266" s="366">
        <f t="shared" si="3"/>
        <v>43.824161301136364</v>
      </c>
      <c r="H266" s="597">
        <v>70.118658081818182</v>
      </c>
      <c r="I266" s="358">
        <v>0</v>
      </c>
      <c r="J266" s="337">
        <v>0</v>
      </c>
      <c r="K266" s="337">
        <v>0</v>
      </c>
      <c r="L266" s="114"/>
      <c r="M266" s="114"/>
      <c r="N266" s="114"/>
      <c r="O266" s="115"/>
      <c r="P266" s="285"/>
      <c r="Q266" s="126"/>
      <c r="R266" s="126"/>
      <c r="S266" s="126"/>
      <c r="T266" s="126"/>
      <c r="U266" s="126"/>
      <c r="V266" s="126"/>
    </row>
    <row r="267" spans="1:22" ht="15" x14ac:dyDescent="0.2">
      <c r="A267" s="658"/>
      <c r="B267" s="122" t="s">
        <v>203</v>
      </c>
      <c r="C267" s="139" t="s">
        <v>35</v>
      </c>
      <c r="D267" s="167" t="s">
        <v>482</v>
      </c>
      <c r="E267" s="141" t="s">
        <v>142</v>
      </c>
      <c r="F267" s="142">
        <v>4</v>
      </c>
      <c r="G267" s="366">
        <f t="shared" si="3"/>
        <v>23.959772979545452</v>
      </c>
      <c r="H267" s="597">
        <v>95.839091918181808</v>
      </c>
      <c r="I267" s="358">
        <v>0</v>
      </c>
      <c r="J267" s="337">
        <v>0</v>
      </c>
      <c r="K267" s="337">
        <v>0</v>
      </c>
      <c r="L267" s="114"/>
      <c r="M267" s="114"/>
      <c r="N267" s="114"/>
      <c r="O267" s="115"/>
      <c r="P267" s="285"/>
      <c r="Q267" s="126"/>
      <c r="R267" s="126"/>
      <c r="S267" s="126"/>
      <c r="T267" s="126"/>
      <c r="U267" s="126"/>
      <c r="V267" s="126"/>
    </row>
    <row r="268" spans="1:22" ht="15" x14ac:dyDescent="0.2">
      <c r="A268" s="658"/>
      <c r="B268" s="122" t="s">
        <v>203</v>
      </c>
      <c r="C268" s="139" t="s">
        <v>37</v>
      </c>
      <c r="D268" s="167" t="s">
        <v>483</v>
      </c>
      <c r="E268" s="141" t="s">
        <v>144</v>
      </c>
      <c r="F268" s="142">
        <v>8.5</v>
      </c>
      <c r="G268" s="366">
        <f t="shared" si="3"/>
        <v>15.348340703743315</v>
      </c>
      <c r="H268" s="597">
        <v>130.46089598181817</v>
      </c>
      <c r="I268" s="358">
        <v>0</v>
      </c>
      <c r="J268" s="337">
        <v>0</v>
      </c>
      <c r="K268" s="337">
        <v>0</v>
      </c>
      <c r="L268" s="114"/>
      <c r="M268" s="114"/>
      <c r="N268" s="114"/>
      <c r="O268" s="115"/>
      <c r="P268" s="285"/>
      <c r="Q268" s="126"/>
      <c r="R268" s="126"/>
      <c r="S268" s="126"/>
      <c r="T268" s="126"/>
      <c r="U268" s="126"/>
      <c r="V268" s="126"/>
    </row>
    <row r="269" spans="1:22" ht="15" x14ac:dyDescent="0.2">
      <c r="A269" s="658"/>
      <c r="B269" s="122" t="s">
        <v>65</v>
      </c>
      <c r="C269" s="139" t="s">
        <v>38</v>
      </c>
      <c r="D269" s="167" t="s">
        <v>484</v>
      </c>
      <c r="E269" s="141" t="s">
        <v>146</v>
      </c>
      <c r="F269" s="142">
        <v>0.4</v>
      </c>
      <c r="G269" s="366">
        <f t="shared" si="3"/>
        <v>49.244190545454543</v>
      </c>
      <c r="H269" s="597">
        <v>19.697676218181819</v>
      </c>
      <c r="I269" s="358">
        <v>0</v>
      </c>
      <c r="J269" s="337">
        <v>0</v>
      </c>
      <c r="K269" s="337">
        <v>0</v>
      </c>
      <c r="L269" s="114"/>
      <c r="M269" s="114"/>
      <c r="N269" s="114"/>
      <c r="O269" s="115"/>
      <c r="P269" s="285"/>
      <c r="Q269" s="126"/>
      <c r="R269" s="126"/>
      <c r="S269" s="126"/>
      <c r="T269" s="126"/>
      <c r="U269" s="126"/>
      <c r="V269" s="126"/>
    </row>
    <row r="270" spans="1:22" ht="15" x14ac:dyDescent="0.2">
      <c r="A270" s="658"/>
      <c r="B270" s="122" t="s">
        <v>41</v>
      </c>
      <c r="C270" s="139" t="s">
        <v>117</v>
      </c>
      <c r="D270" s="168" t="s">
        <v>485</v>
      </c>
      <c r="E270" s="141" t="s">
        <v>208</v>
      </c>
      <c r="F270" s="142">
        <v>0.17</v>
      </c>
      <c r="G270" s="366">
        <f t="shared" si="3"/>
        <v>118.43526017647059</v>
      </c>
      <c r="H270" s="598">
        <v>20.133994230000003</v>
      </c>
      <c r="I270" s="358">
        <v>0</v>
      </c>
      <c r="J270" s="337">
        <v>0</v>
      </c>
      <c r="K270" s="337">
        <v>0</v>
      </c>
      <c r="L270" s="114"/>
      <c r="M270" s="114"/>
      <c r="N270" s="114"/>
      <c r="O270" s="115"/>
      <c r="P270" s="285"/>
      <c r="Q270" s="126"/>
      <c r="R270" s="126"/>
      <c r="S270" s="126"/>
      <c r="T270" s="126"/>
      <c r="U270" s="126"/>
      <c r="V270" s="126"/>
    </row>
    <row r="271" spans="1:22" ht="15" x14ac:dyDescent="0.2">
      <c r="A271" s="658"/>
      <c r="B271" s="122" t="s">
        <v>41</v>
      </c>
      <c r="C271" s="139" t="s">
        <v>455</v>
      </c>
      <c r="D271" s="168" t="s">
        <v>486</v>
      </c>
      <c r="E271" s="141" t="s">
        <v>147</v>
      </c>
      <c r="F271" s="142">
        <v>0.49</v>
      </c>
      <c r="G271" s="366">
        <f t="shared" si="3"/>
        <v>41.089784142857148</v>
      </c>
      <c r="H271" s="598">
        <v>20.133994230000003</v>
      </c>
      <c r="I271" s="358">
        <v>0</v>
      </c>
      <c r="J271" s="337">
        <v>0</v>
      </c>
      <c r="K271" s="337">
        <v>0</v>
      </c>
      <c r="L271" s="114"/>
      <c r="M271" s="114"/>
      <c r="N271" s="114"/>
      <c r="O271" s="115"/>
      <c r="P271" s="285"/>
      <c r="Q271" s="126"/>
      <c r="R271" s="126"/>
      <c r="S271" s="126"/>
      <c r="T271" s="126"/>
      <c r="U271" s="126"/>
      <c r="V271" s="126"/>
    </row>
    <row r="272" spans="1:22" ht="15" x14ac:dyDescent="0.2">
      <c r="A272" s="658"/>
      <c r="B272" s="122" t="s">
        <v>86</v>
      </c>
      <c r="C272" s="139" t="s">
        <v>33</v>
      </c>
      <c r="D272" s="168" t="s">
        <v>487</v>
      </c>
      <c r="E272" s="141" t="s">
        <v>152</v>
      </c>
      <c r="F272" s="142">
        <v>0.63</v>
      </c>
      <c r="G272" s="366">
        <f t="shared" si="3"/>
        <v>37.648701000000003</v>
      </c>
      <c r="H272" s="598">
        <v>23.718681630000003</v>
      </c>
      <c r="I272" s="358">
        <v>0</v>
      </c>
      <c r="J272" s="337">
        <v>0</v>
      </c>
      <c r="K272" s="337">
        <v>0</v>
      </c>
      <c r="L272" s="114"/>
      <c r="M272" s="114"/>
      <c r="N272" s="114"/>
      <c r="O272" s="115"/>
      <c r="P272" s="285"/>
      <c r="Q272" s="126"/>
      <c r="R272" s="126"/>
      <c r="S272" s="126"/>
      <c r="T272" s="126"/>
      <c r="U272" s="126"/>
      <c r="V272" s="126"/>
    </row>
    <row r="273" spans="1:22" ht="15" x14ac:dyDescent="0.2">
      <c r="A273" s="658"/>
      <c r="B273" s="122" t="s">
        <v>41</v>
      </c>
      <c r="C273" s="139" t="s">
        <v>375</v>
      </c>
      <c r="D273" s="168" t="s">
        <v>488</v>
      </c>
      <c r="E273" s="141" t="s">
        <v>386</v>
      </c>
      <c r="F273" s="142">
        <v>1.6</v>
      </c>
      <c r="G273" s="366">
        <f t="shared" si="3"/>
        <v>15.728645756250001</v>
      </c>
      <c r="H273" s="598">
        <v>25.165833210000002</v>
      </c>
      <c r="I273" s="358">
        <v>0</v>
      </c>
      <c r="J273" s="337">
        <v>0</v>
      </c>
      <c r="K273" s="337">
        <v>0</v>
      </c>
      <c r="L273" s="114"/>
      <c r="M273" s="114"/>
      <c r="N273" s="114"/>
      <c r="O273" s="115"/>
      <c r="P273" s="285"/>
      <c r="Q273" s="126"/>
      <c r="R273" s="126"/>
      <c r="S273" s="126"/>
      <c r="T273" s="126"/>
      <c r="U273" s="126"/>
      <c r="V273" s="126"/>
    </row>
    <row r="274" spans="1:22" ht="15" x14ac:dyDescent="0.2">
      <c r="A274" s="658"/>
      <c r="B274" s="122" t="s">
        <v>41</v>
      </c>
      <c r="C274" s="139" t="s">
        <v>127</v>
      </c>
      <c r="D274" s="168" t="s">
        <v>489</v>
      </c>
      <c r="E274" s="141" t="s">
        <v>148</v>
      </c>
      <c r="F274" s="142">
        <v>1.6</v>
      </c>
      <c r="G274" s="366">
        <f t="shared" si="3"/>
        <v>15.728645756250001</v>
      </c>
      <c r="H274" s="598">
        <v>25.165833210000002</v>
      </c>
      <c r="I274" s="358">
        <v>0</v>
      </c>
      <c r="J274" s="337">
        <v>0</v>
      </c>
      <c r="K274" s="337">
        <v>0</v>
      </c>
      <c r="L274" s="114"/>
      <c r="M274" s="114"/>
      <c r="N274" s="114"/>
      <c r="O274" s="115"/>
      <c r="P274" s="285"/>
      <c r="Q274" s="126"/>
      <c r="R274" s="126"/>
      <c r="S274" s="126"/>
      <c r="T274" s="126"/>
      <c r="U274" s="126"/>
      <c r="V274" s="126"/>
    </row>
    <row r="275" spans="1:22" ht="15" x14ac:dyDescent="0.2">
      <c r="A275" s="658"/>
      <c r="B275" s="122" t="s">
        <v>41</v>
      </c>
      <c r="C275" s="139" t="s">
        <v>130</v>
      </c>
      <c r="D275" s="168" t="s">
        <v>490</v>
      </c>
      <c r="E275" s="141" t="s">
        <v>149</v>
      </c>
      <c r="F275" s="142">
        <v>4</v>
      </c>
      <c r="G275" s="366">
        <f t="shared" si="3"/>
        <v>7.0814171925000009</v>
      </c>
      <c r="H275" s="598">
        <v>28.325668770000004</v>
      </c>
      <c r="I275" s="358">
        <v>0</v>
      </c>
      <c r="J275" s="337">
        <v>0</v>
      </c>
      <c r="K275" s="337">
        <v>0</v>
      </c>
      <c r="L275" s="114"/>
      <c r="M275" s="114"/>
      <c r="N275" s="114"/>
      <c r="O275" s="115"/>
      <c r="P275" s="285"/>
      <c r="Q275" s="126"/>
      <c r="R275" s="126"/>
      <c r="S275" s="126"/>
      <c r="T275" s="126"/>
      <c r="U275" s="126"/>
      <c r="V275" s="126"/>
    </row>
    <row r="276" spans="1:22" ht="15" x14ac:dyDescent="0.2">
      <c r="A276" s="658"/>
      <c r="B276" s="122" t="s">
        <v>41</v>
      </c>
      <c r="C276" s="139" t="s">
        <v>136</v>
      </c>
      <c r="D276" s="168" t="s">
        <v>491</v>
      </c>
      <c r="E276" s="141" t="s">
        <v>150</v>
      </c>
      <c r="F276" s="142">
        <v>51.9</v>
      </c>
      <c r="G276" s="366">
        <f t="shared" si="3"/>
        <v>5.4512164526011579</v>
      </c>
      <c r="H276" s="598">
        <v>282.91813389000009</v>
      </c>
      <c r="I276" s="358">
        <v>0</v>
      </c>
      <c r="J276" s="337">
        <v>0</v>
      </c>
      <c r="K276" s="337">
        <v>0</v>
      </c>
      <c r="L276" s="114"/>
      <c r="M276" s="114"/>
      <c r="N276" s="114"/>
      <c r="O276" s="115"/>
      <c r="P276" s="285"/>
      <c r="Q276" s="126"/>
      <c r="R276" s="126"/>
      <c r="S276" s="126"/>
      <c r="T276" s="126"/>
      <c r="U276" s="126"/>
      <c r="V276" s="126"/>
    </row>
    <row r="277" spans="1:22" ht="15" x14ac:dyDescent="0.2">
      <c r="A277" s="658"/>
      <c r="B277" s="122" t="s">
        <v>41</v>
      </c>
      <c r="C277" s="139" t="s">
        <v>140</v>
      </c>
      <c r="D277" s="144" t="s">
        <v>492</v>
      </c>
      <c r="E277" s="141" t="s">
        <v>151</v>
      </c>
      <c r="F277" s="142">
        <v>8</v>
      </c>
      <c r="G277" s="366">
        <f t="shared" si="3"/>
        <v>3.7216025437500004</v>
      </c>
      <c r="H277" s="598">
        <v>29.772820350000003</v>
      </c>
      <c r="I277" s="358">
        <v>0</v>
      </c>
      <c r="J277" s="337">
        <v>0</v>
      </c>
      <c r="K277" s="337">
        <v>0</v>
      </c>
      <c r="L277" s="114"/>
      <c r="M277" s="114"/>
      <c r="N277" s="114"/>
      <c r="O277" s="115"/>
      <c r="P277" s="285"/>
      <c r="Q277" s="126"/>
      <c r="R277" s="126"/>
      <c r="S277" s="126"/>
      <c r="T277" s="126"/>
      <c r="U277" s="126"/>
      <c r="V277" s="126"/>
    </row>
    <row r="278" spans="1:22" ht="15" x14ac:dyDescent="0.2">
      <c r="A278" s="658"/>
      <c r="B278" s="122" t="s">
        <v>41</v>
      </c>
      <c r="C278" s="139" t="s">
        <v>145</v>
      </c>
      <c r="D278" s="168" t="s">
        <v>493</v>
      </c>
      <c r="E278" s="141" t="s">
        <v>341</v>
      </c>
      <c r="F278" s="142">
        <v>121.1</v>
      </c>
      <c r="G278" s="366">
        <f t="shared" si="3"/>
        <v>4.8622468786127175</v>
      </c>
      <c r="H278" s="598">
        <v>588.81809700000008</v>
      </c>
      <c r="I278" s="358">
        <v>0</v>
      </c>
      <c r="J278" s="337">
        <v>0</v>
      </c>
      <c r="K278" s="337">
        <v>0</v>
      </c>
      <c r="L278" s="114"/>
      <c r="M278" s="114"/>
      <c r="N278" s="114"/>
      <c r="O278" s="115"/>
      <c r="P278" s="285"/>
      <c r="Q278" s="126"/>
      <c r="R278" s="126"/>
      <c r="S278" s="126"/>
      <c r="T278" s="126"/>
      <c r="U278" s="126"/>
      <c r="V278" s="126"/>
    </row>
    <row r="279" spans="1:22" ht="15" x14ac:dyDescent="0.2">
      <c r="A279" s="658"/>
      <c r="B279" s="233" t="s">
        <v>48</v>
      </c>
      <c r="C279" s="235" t="s">
        <v>38</v>
      </c>
      <c r="D279" s="238" t="s">
        <v>204</v>
      </c>
      <c r="E279" s="235"/>
      <c r="F279" s="237"/>
      <c r="G279" s="367">
        <v>0</v>
      </c>
      <c r="H279" s="552">
        <v>0</v>
      </c>
      <c r="I279" s="359">
        <v>0</v>
      </c>
      <c r="J279" s="360">
        <v>0</v>
      </c>
      <c r="K279" s="360">
        <v>0</v>
      </c>
      <c r="L279" s="114"/>
      <c r="M279" s="114"/>
      <c r="N279" s="114"/>
      <c r="O279" s="115"/>
      <c r="P279" s="285"/>
      <c r="Q279" s="126"/>
      <c r="R279" s="126"/>
      <c r="S279" s="126"/>
      <c r="T279" s="126"/>
      <c r="U279" s="126"/>
      <c r="V279" s="126"/>
    </row>
    <row r="280" spans="1:22" ht="15" x14ac:dyDescent="0.2">
      <c r="A280" s="658"/>
      <c r="B280" s="233" t="s">
        <v>48</v>
      </c>
      <c r="C280" s="235" t="s">
        <v>34</v>
      </c>
      <c r="D280" s="238" t="s">
        <v>204</v>
      </c>
      <c r="E280" s="235"/>
      <c r="F280" s="237"/>
      <c r="G280" s="367">
        <v>0</v>
      </c>
      <c r="H280" s="552">
        <v>0</v>
      </c>
      <c r="I280" s="359">
        <v>0</v>
      </c>
      <c r="J280" s="360">
        <v>0</v>
      </c>
      <c r="K280" s="360">
        <v>0</v>
      </c>
      <c r="L280" s="114"/>
      <c r="M280" s="114"/>
      <c r="N280" s="114"/>
      <c r="O280" s="115"/>
      <c r="P280" s="285"/>
      <c r="Q280" s="126"/>
      <c r="R280" s="126"/>
      <c r="S280" s="126"/>
      <c r="T280" s="126"/>
      <c r="U280" s="126"/>
      <c r="V280" s="126"/>
    </row>
    <row r="281" spans="1:22" ht="15" x14ac:dyDescent="0.2">
      <c r="A281" s="658"/>
      <c r="B281" s="233" t="s">
        <v>48</v>
      </c>
      <c r="C281" s="235" t="s">
        <v>35</v>
      </c>
      <c r="D281" s="238" t="s">
        <v>204</v>
      </c>
      <c r="E281" s="235"/>
      <c r="F281" s="237"/>
      <c r="G281" s="367">
        <v>0</v>
      </c>
      <c r="H281" s="552">
        <v>0</v>
      </c>
      <c r="I281" s="359">
        <v>0</v>
      </c>
      <c r="J281" s="360">
        <v>0</v>
      </c>
      <c r="K281" s="360">
        <v>0</v>
      </c>
      <c r="L281" s="114"/>
      <c r="M281" s="114"/>
      <c r="N281" s="114"/>
      <c r="O281" s="115"/>
      <c r="P281" s="285"/>
      <c r="Q281" s="126"/>
      <c r="R281" s="126"/>
      <c r="S281" s="126"/>
      <c r="T281" s="126"/>
      <c r="U281" s="126"/>
      <c r="V281" s="126"/>
    </row>
    <row r="282" spans="1:22" ht="15" x14ac:dyDescent="0.2">
      <c r="A282" s="658"/>
      <c r="B282" s="122" t="s">
        <v>89</v>
      </c>
      <c r="C282" s="139" t="s">
        <v>33</v>
      </c>
      <c r="D282" s="167" t="s">
        <v>494</v>
      </c>
      <c r="E282" s="141" t="s">
        <v>153</v>
      </c>
      <c r="F282" s="142">
        <v>0.51</v>
      </c>
      <c r="G282" s="366">
        <f t="shared" si="3"/>
        <v>401.69466946524068</v>
      </c>
      <c r="H282" s="597">
        <v>204.86428142727274</v>
      </c>
      <c r="I282" s="358">
        <v>0</v>
      </c>
      <c r="J282" s="337">
        <v>0</v>
      </c>
      <c r="K282" s="337">
        <v>0</v>
      </c>
      <c r="L282" s="114"/>
      <c r="M282" s="114"/>
      <c r="N282" s="114"/>
      <c r="O282" s="115"/>
      <c r="P282" s="285"/>
      <c r="Q282" s="126"/>
      <c r="R282" s="126"/>
      <c r="S282" s="126"/>
      <c r="T282" s="126"/>
      <c r="U282" s="126"/>
      <c r="V282" s="126"/>
    </row>
    <row r="283" spans="1:22" ht="15" x14ac:dyDescent="0.2">
      <c r="A283" s="658"/>
      <c r="B283" s="122" t="s">
        <v>89</v>
      </c>
      <c r="C283" s="139" t="s">
        <v>369</v>
      </c>
      <c r="D283" s="167" t="s">
        <v>495</v>
      </c>
      <c r="E283" s="141" t="s">
        <v>370</v>
      </c>
      <c r="F283" s="142">
        <v>1.7</v>
      </c>
      <c r="G283" s="366">
        <f t="shared" si="3"/>
        <v>192.24474762032091</v>
      </c>
      <c r="H283" s="597">
        <v>326.81607095454552</v>
      </c>
      <c r="I283" s="358">
        <v>0</v>
      </c>
      <c r="J283" s="337">
        <v>0</v>
      </c>
      <c r="K283" s="337">
        <v>0</v>
      </c>
      <c r="L283" s="114"/>
      <c r="M283" s="114"/>
      <c r="N283" s="114"/>
      <c r="O283" s="115"/>
      <c r="P283" s="285"/>
      <c r="Q283" s="126"/>
      <c r="R283" s="126"/>
      <c r="S283" s="126"/>
      <c r="T283" s="126"/>
      <c r="U283" s="126"/>
      <c r="V283" s="126"/>
    </row>
    <row r="284" spans="1:22" ht="14.25" customHeight="1" thickBot="1" x14ac:dyDescent="0.25">
      <c r="A284" s="658"/>
      <c r="B284" s="145" t="s">
        <v>89</v>
      </c>
      <c r="C284" s="146" t="s">
        <v>40</v>
      </c>
      <c r="D284" s="169" t="s">
        <v>496</v>
      </c>
      <c r="E284" s="148" t="s">
        <v>154</v>
      </c>
      <c r="F284" s="149">
        <v>3.5</v>
      </c>
      <c r="G284" s="368">
        <f t="shared" si="3"/>
        <v>146.08075319999998</v>
      </c>
      <c r="H284" s="597">
        <v>511.28263619999996</v>
      </c>
      <c r="I284" s="362">
        <v>0</v>
      </c>
      <c r="J284" s="343">
        <v>0</v>
      </c>
      <c r="K284" s="343">
        <v>0</v>
      </c>
      <c r="L284" s="114"/>
      <c r="M284" s="114"/>
      <c r="N284" s="114"/>
      <c r="O284" s="115"/>
      <c r="P284" s="285"/>
      <c r="Q284" s="126"/>
      <c r="R284" s="126"/>
      <c r="S284" s="126"/>
      <c r="T284" s="126"/>
      <c r="U284" s="126"/>
      <c r="V284" s="126"/>
    </row>
    <row r="285" spans="1:22" ht="31.5" customHeight="1" thickBot="1" x14ac:dyDescent="0.25">
      <c r="A285" s="658"/>
      <c r="D285" s="125"/>
      <c r="E285" s="125"/>
      <c r="F285" s="125"/>
      <c r="G285" s="125"/>
      <c r="K285" s="125"/>
      <c r="L285" s="132"/>
      <c r="M285" s="132"/>
      <c r="N285" s="132"/>
      <c r="O285" s="114"/>
      <c r="Q285" s="126"/>
      <c r="R285" s="126"/>
      <c r="S285" s="126"/>
      <c r="T285" s="126"/>
      <c r="U285" s="126"/>
      <c r="V285" s="126"/>
    </row>
    <row r="286" spans="1:22" ht="22.5" customHeight="1" thickBot="1" x14ac:dyDescent="0.25">
      <c r="A286" s="658"/>
      <c r="D286" s="125"/>
      <c r="E286" s="125"/>
      <c r="F286" s="634" t="s">
        <v>388</v>
      </c>
      <c r="G286" s="635"/>
      <c r="H286" s="635"/>
      <c r="I286" s="635"/>
      <c r="J286" s="636"/>
      <c r="K286" s="132"/>
      <c r="L286" s="132"/>
      <c r="M286" s="132"/>
      <c r="N286" s="132"/>
      <c r="O286" s="132"/>
      <c r="Q286" s="126"/>
      <c r="R286" s="126"/>
      <c r="S286" s="126"/>
      <c r="T286" s="126"/>
      <c r="U286" s="126"/>
      <c r="V286" s="126"/>
    </row>
    <row r="287" spans="1:22" ht="26.25" thickBot="1" x14ac:dyDescent="0.25">
      <c r="A287" s="658"/>
      <c r="B287" s="383" t="s">
        <v>82</v>
      </c>
      <c r="C287" s="152" t="s">
        <v>98</v>
      </c>
      <c r="D287" s="152" t="s">
        <v>168</v>
      </c>
      <c r="E287" s="152" t="s">
        <v>167</v>
      </c>
      <c r="F287" s="153" t="s">
        <v>187</v>
      </c>
      <c r="G287" s="153" t="s">
        <v>318</v>
      </c>
      <c r="H287" s="119" t="s">
        <v>319</v>
      </c>
      <c r="I287" s="119" t="s">
        <v>320</v>
      </c>
      <c r="J287" s="119" t="s">
        <v>321</v>
      </c>
      <c r="K287" s="132"/>
      <c r="L287" s="132"/>
      <c r="M287" s="132"/>
      <c r="N287" s="132"/>
      <c r="O287" s="132"/>
      <c r="Q287" s="126"/>
      <c r="R287" s="126"/>
      <c r="S287" s="126"/>
      <c r="T287" s="126"/>
      <c r="U287" s="126"/>
      <c r="V287" s="126"/>
    </row>
    <row r="288" spans="1:22" x14ac:dyDescent="0.2">
      <c r="A288" s="658"/>
      <c r="B288" s="155" t="s">
        <v>50</v>
      </c>
      <c r="C288" s="55" t="s">
        <v>243</v>
      </c>
      <c r="D288" s="138" t="s">
        <v>248</v>
      </c>
      <c r="E288" s="138" t="s">
        <v>254</v>
      </c>
      <c r="F288" s="555">
        <v>2.249841081818182</v>
      </c>
      <c r="G288" s="333"/>
      <c r="H288" s="337"/>
      <c r="I288" s="357">
        <v>0</v>
      </c>
      <c r="J288" s="334">
        <v>0</v>
      </c>
      <c r="K288" s="132"/>
      <c r="L288" s="132"/>
      <c r="M288" s="132"/>
      <c r="N288" s="132"/>
      <c r="O288" s="132"/>
      <c r="Q288" s="126"/>
      <c r="R288" s="126"/>
      <c r="S288" s="126"/>
      <c r="T288" s="126"/>
      <c r="U288" s="126"/>
      <c r="V288" s="126"/>
    </row>
    <row r="289" spans="1:22" ht="12.75" customHeight="1" x14ac:dyDescent="0.2">
      <c r="A289" s="658"/>
      <c r="B289" s="156" t="s">
        <v>51</v>
      </c>
      <c r="C289" s="56" t="s">
        <v>244</v>
      </c>
      <c r="D289" s="141" t="s">
        <v>249</v>
      </c>
      <c r="E289" s="141" t="s">
        <v>155</v>
      </c>
      <c r="F289" s="556">
        <v>2.249841081818182</v>
      </c>
      <c r="G289" s="336"/>
      <c r="H289" s="558">
        <v>71.448999999999998</v>
      </c>
      <c r="I289" s="338">
        <v>0</v>
      </c>
      <c r="J289" s="337">
        <v>0</v>
      </c>
      <c r="K289" s="132"/>
      <c r="L289" s="132"/>
      <c r="M289" s="132"/>
      <c r="N289" s="132"/>
      <c r="O289" s="132"/>
      <c r="Q289" s="126"/>
      <c r="R289" s="126"/>
      <c r="S289" s="126"/>
      <c r="T289" s="126"/>
      <c r="U289" s="126"/>
      <c r="V289" s="126"/>
    </row>
    <row r="290" spans="1:22" ht="12.75" customHeight="1" x14ac:dyDescent="0.2">
      <c r="A290" s="658"/>
      <c r="B290" s="156" t="s">
        <v>51</v>
      </c>
      <c r="C290" s="56" t="s">
        <v>245</v>
      </c>
      <c r="D290" s="141" t="s">
        <v>250</v>
      </c>
      <c r="E290" s="141" t="s">
        <v>156</v>
      </c>
      <c r="F290" s="556">
        <v>2.249841081818182</v>
      </c>
      <c r="G290" s="336"/>
      <c r="H290" s="558">
        <v>71.448999999999998</v>
      </c>
      <c r="I290" s="338">
        <v>0</v>
      </c>
      <c r="J290" s="337">
        <v>0</v>
      </c>
      <c r="K290" s="132"/>
      <c r="L290" s="132"/>
      <c r="M290" s="132"/>
      <c r="N290" s="132"/>
      <c r="O290" s="132"/>
      <c r="Q290" s="126"/>
      <c r="R290" s="126"/>
      <c r="S290" s="126"/>
      <c r="T290" s="126"/>
      <c r="U290" s="126"/>
      <c r="V290" s="126"/>
    </row>
    <row r="291" spans="1:22" ht="12.75" customHeight="1" x14ac:dyDescent="0.2">
      <c r="A291" s="658"/>
      <c r="B291" s="156" t="s">
        <v>51</v>
      </c>
      <c r="C291" s="56" t="s">
        <v>498</v>
      </c>
      <c r="D291" s="141" t="s">
        <v>500</v>
      </c>
      <c r="E291" s="141" t="s">
        <v>501</v>
      </c>
      <c r="F291" s="556">
        <v>2.249841081818182</v>
      </c>
      <c r="G291" s="339"/>
      <c r="H291" s="558">
        <v>71.448999999999998</v>
      </c>
      <c r="I291" s="338">
        <v>0</v>
      </c>
      <c r="J291" s="337">
        <v>0</v>
      </c>
      <c r="K291" s="132"/>
      <c r="L291" s="132"/>
      <c r="M291" s="132"/>
      <c r="N291" s="132"/>
      <c r="O291" s="132"/>
      <c r="Q291" s="126"/>
      <c r="R291" s="126"/>
      <c r="S291" s="126"/>
      <c r="T291" s="126"/>
      <c r="U291" s="126"/>
      <c r="V291" s="126"/>
    </row>
    <row r="292" spans="1:22" ht="12.75" customHeight="1" x14ac:dyDescent="0.2">
      <c r="A292" s="658"/>
      <c r="B292" s="156" t="s">
        <v>51</v>
      </c>
      <c r="C292" s="56" t="s">
        <v>246</v>
      </c>
      <c r="D292" s="141" t="s">
        <v>251</v>
      </c>
      <c r="E292" s="141" t="s">
        <v>157</v>
      </c>
      <c r="F292" s="556">
        <v>2.249841081818182</v>
      </c>
      <c r="G292" s="339"/>
      <c r="H292" s="457"/>
      <c r="I292" s="338">
        <v>0</v>
      </c>
      <c r="J292" s="337">
        <v>0</v>
      </c>
      <c r="K292" s="132"/>
      <c r="L292" s="132"/>
      <c r="M292" s="132"/>
      <c r="N292" s="132"/>
      <c r="O292" s="132"/>
      <c r="Q292" s="126"/>
      <c r="R292" s="126"/>
      <c r="S292" s="126"/>
      <c r="T292" s="126"/>
      <c r="U292" s="126"/>
      <c r="V292" s="126"/>
    </row>
    <row r="293" spans="1:22" ht="12.75" customHeight="1" x14ac:dyDescent="0.2">
      <c r="A293" s="658"/>
      <c r="B293" s="156" t="s">
        <v>51</v>
      </c>
      <c r="C293" s="56" t="s">
        <v>247</v>
      </c>
      <c r="D293" s="141" t="s">
        <v>252</v>
      </c>
      <c r="E293" s="141" t="s">
        <v>158</v>
      </c>
      <c r="F293" s="557">
        <v>2.249841081818182</v>
      </c>
      <c r="G293" s="340"/>
      <c r="H293" s="341"/>
      <c r="I293" s="338">
        <v>0</v>
      </c>
      <c r="J293" s="337">
        <v>0</v>
      </c>
      <c r="K293" s="132"/>
      <c r="L293" s="132"/>
      <c r="M293" s="132"/>
      <c r="N293" s="132"/>
      <c r="O293" s="132"/>
      <c r="Q293" s="126"/>
      <c r="R293" s="126"/>
      <c r="S293" s="126"/>
      <c r="T293" s="126"/>
      <c r="U293" s="126"/>
      <c r="V293" s="126"/>
    </row>
    <row r="294" spans="1:22" ht="12.75" customHeight="1" thickBot="1" x14ac:dyDescent="0.25">
      <c r="A294" s="658"/>
      <c r="B294" s="157" t="s">
        <v>31</v>
      </c>
      <c r="C294" s="57" t="s">
        <v>67</v>
      </c>
      <c r="D294" s="148" t="s">
        <v>253</v>
      </c>
      <c r="E294" s="148">
        <v>88</v>
      </c>
      <c r="F294" s="559">
        <v>2.249841081818182</v>
      </c>
      <c r="G294" s="391"/>
      <c r="H294" s="343"/>
      <c r="I294" s="344">
        <v>0</v>
      </c>
      <c r="J294" s="343">
        <v>0</v>
      </c>
      <c r="K294" s="132"/>
      <c r="L294" s="132"/>
      <c r="M294" s="132"/>
      <c r="N294" s="132"/>
      <c r="O294" s="132"/>
      <c r="Q294" s="126"/>
      <c r="R294" s="126"/>
      <c r="S294" s="126"/>
      <c r="T294" s="126"/>
      <c r="U294" s="126"/>
      <c r="V294" s="126"/>
    </row>
    <row r="295" spans="1:22" ht="12.75" customHeight="1" thickBot="1" x14ac:dyDescent="0.25">
      <c r="A295" s="658"/>
      <c r="B295" s="159"/>
      <c r="C295" s="160"/>
      <c r="D295" s="125"/>
      <c r="E295" s="125"/>
      <c r="F295" s="125"/>
      <c r="G295" s="125"/>
      <c r="I295" s="110"/>
      <c r="K295" s="161"/>
      <c r="L295" s="125"/>
      <c r="M295" s="125"/>
      <c r="N295" s="125"/>
      <c r="O295" s="114"/>
      <c r="Q295" s="126"/>
      <c r="R295" s="126"/>
      <c r="S295" s="126"/>
      <c r="T295" s="126"/>
      <c r="U295" s="126"/>
      <c r="V295" s="126"/>
    </row>
    <row r="296" spans="1:22" ht="23.25" customHeight="1" thickBot="1" x14ac:dyDescent="0.25">
      <c r="A296" s="658"/>
      <c r="B296" s="159"/>
      <c r="C296" s="160"/>
      <c r="D296" s="634" t="s">
        <v>388</v>
      </c>
      <c r="E296" s="635"/>
      <c r="F296" s="636"/>
      <c r="J296" s="125"/>
      <c r="K296" s="125"/>
      <c r="L296" s="114"/>
      <c r="Q296" s="126"/>
      <c r="R296" s="126"/>
      <c r="S296" s="126"/>
      <c r="T296" s="126"/>
      <c r="U296" s="126"/>
      <c r="V296" s="126"/>
    </row>
    <row r="297" spans="1:22" x14ac:dyDescent="0.2">
      <c r="A297" s="658"/>
      <c r="B297" s="647" t="s">
        <v>88</v>
      </c>
      <c r="C297" s="652" t="s">
        <v>72</v>
      </c>
      <c r="D297" s="639" t="s">
        <v>322</v>
      </c>
      <c r="E297" s="639" t="s">
        <v>69</v>
      </c>
      <c r="F297" s="639" t="s">
        <v>68</v>
      </c>
      <c r="J297" s="125"/>
      <c r="K297" s="125"/>
      <c r="L297" s="114"/>
      <c r="Q297" s="126"/>
      <c r="R297" s="126"/>
      <c r="S297" s="126"/>
      <c r="T297" s="126"/>
      <c r="U297" s="126"/>
      <c r="V297" s="126"/>
    </row>
    <row r="298" spans="1:22" ht="12.75" customHeight="1" thickBot="1" x14ac:dyDescent="0.25">
      <c r="A298" s="658"/>
      <c r="B298" s="648"/>
      <c r="C298" s="651"/>
      <c r="D298" s="653"/>
      <c r="E298" s="653"/>
      <c r="F298" s="653"/>
      <c r="Q298" s="126"/>
      <c r="R298" s="126"/>
      <c r="S298" s="126"/>
      <c r="T298" s="126"/>
      <c r="U298" s="126"/>
      <c r="V298" s="126"/>
    </row>
    <row r="299" spans="1:22" x14ac:dyDescent="0.2">
      <c r="A299" s="658"/>
      <c r="B299" s="648"/>
      <c r="C299" s="354" t="s">
        <v>502</v>
      </c>
      <c r="D299" s="553">
        <v>79.614599999999982</v>
      </c>
      <c r="E299" s="374">
        <v>0</v>
      </c>
      <c r="F299" s="374">
        <v>0</v>
      </c>
      <c r="J299" s="132"/>
      <c r="K299" s="132"/>
      <c r="L299" s="162"/>
      <c r="Q299" s="126"/>
      <c r="R299" s="126"/>
      <c r="S299" s="126"/>
      <c r="T299" s="126"/>
      <c r="U299" s="126"/>
      <c r="V299" s="126"/>
    </row>
    <row r="300" spans="1:22" x14ac:dyDescent="0.2">
      <c r="A300" s="658"/>
      <c r="B300" s="656"/>
      <c r="C300" s="373" t="s">
        <v>503</v>
      </c>
      <c r="D300" s="553">
        <v>444.00449999999989</v>
      </c>
      <c r="E300" s="143">
        <v>0</v>
      </c>
      <c r="F300" s="143">
        <v>0</v>
      </c>
      <c r="J300" s="132"/>
      <c r="K300" s="132"/>
      <c r="L300" s="162"/>
      <c r="Q300" s="126"/>
      <c r="R300" s="126"/>
      <c r="S300" s="126"/>
      <c r="T300" s="126"/>
      <c r="U300" s="126"/>
      <c r="V300" s="126"/>
    </row>
    <row r="301" spans="1:22" ht="25.5" x14ac:dyDescent="0.2">
      <c r="A301" s="658"/>
      <c r="B301" s="656"/>
      <c r="C301" s="363" t="s">
        <v>504</v>
      </c>
      <c r="D301" s="553">
        <v>25.517499999999995</v>
      </c>
      <c r="E301" s="353">
        <v>0</v>
      </c>
      <c r="F301" s="353">
        <v>0</v>
      </c>
      <c r="J301" s="132"/>
      <c r="K301" s="132"/>
      <c r="L301" s="162"/>
      <c r="Q301" s="126"/>
      <c r="R301" s="126"/>
      <c r="S301" s="126"/>
      <c r="T301" s="126"/>
      <c r="U301" s="126"/>
      <c r="V301" s="126"/>
    </row>
    <row r="302" spans="1:22" ht="26.25" thickBot="1" x14ac:dyDescent="0.25">
      <c r="A302" s="659"/>
      <c r="B302" s="657"/>
      <c r="C302" s="355" t="s">
        <v>505</v>
      </c>
      <c r="D302" s="554">
        <v>288.43126181818178</v>
      </c>
      <c r="E302" s="150">
        <v>0</v>
      </c>
      <c r="F302" s="150">
        <v>0</v>
      </c>
      <c r="Q302" s="126"/>
      <c r="R302" s="126"/>
      <c r="S302" s="126"/>
      <c r="T302" s="126"/>
      <c r="U302" s="126"/>
      <c r="V302" s="126"/>
    </row>
    <row r="303" spans="1:22" ht="13.5" thickBot="1" x14ac:dyDescent="0.25">
      <c r="A303" s="188" t="s">
        <v>326</v>
      </c>
      <c r="K303" s="132"/>
      <c r="Q303" s="126"/>
      <c r="R303" s="126"/>
      <c r="S303" s="126"/>
      <c r="T303" s="126"/>
      <c r="U303" s="126"/>
      <c r="V303" s="126"/>
    </row>
    <row r="304" spans="1:22" ht="33.75" customHeight="1" thickBot="1" x14ac:dyDescent="0.3">
      <c r="A304" s="375" t="s">
        <v>92</v>
      </c>
      <c r="B304" s="376"/>
      <c r="C304" s="377"/>
      <c r="D304" s="377"/>
      <c r="E304" s="377"/>
      <c r="F304" s="378"/>
      <c r="G304" s="634" t="s">
        <v>388</v>
      </c>
      <c r="H304" s="635"/>
      <c r="I304" s="635"/>
      <c r="J304" s="635"/>
      <c r="K304" s="636"/>
      <c r="Q304" s="126"/>
      <c r="R304" s="126"/>
      <c r="S304" s="126"/>
      <c r="T304" s="126"/>
      <c r="U304" s="126"/>
      <c r="V304" s="126"/>
    </row>
    <row r="305" spans="1:22" ht="36.75" customHeight="1" thickBot="1" x14ac:dyDescent="0.25">
      <c r="A305" s="133" t="s">
        <v>16</v>
      </c>
      <c r="B305" s="106" t="s">
        <v>32</v>
      </c>
      <c r="C305" s="170" t="s">
        <v>169</v>
      </c>
      <c r="D305" s="117" t="s">
        <v>168</v>
      </c>
      <c r="E305" s="117" t="s">
        <v>167</v>
      </c>
      <c r="F305" s="118" t="s">
        <v>30</v>
      </c>
      <c r="G305" s="176" t="s">
        <v>186</v>
      </c>
      <c r="H305" s="119" t="s">
        <v>189</v>
      </c>
      <c r="I305" s="119" t="s">
        <v>315</v>
      </c>
      <c r="J305" s="119" t="s">
        <v>316</v>
      </c>
      <c r="K305" s="119" t="s">
        <v>317</v>
      </c>
      <c r="Q305" s="126"/>
      <c r="R305" s="126"/>
      <c r="S305" s="126"/>
      <c r="T305" s="126"/>
      <c r="U305" s="126"/>
      <c r="V305" s="126"/>
    </row>
    <row r="306" spans="1:22" ht="15" x14ac:dyDescent="0.2">
      <c r="A306" s="676" t="s">
        <v>92</v>
      </c>
      <c r="B306" s="171" t="s">
        <v>44</v>
      </c>
      <c r="C306" s="172" t="s">
        <v>34</v>
      </c>
      <c r="D306" s="173" t="s">
        <v>456</v>
      </c>
      <c r="E306" s="138" t="s">
        <v>199</v>
      </c>
      <c r="F306" s="279">
        <v>1.5</v>
      </c>
      <c r="G306" s="364">
        <f>H306/F306</f>
        <v>29.317190890909092</v>
      </c>
      <c r="H306" s="596">
        <v>43.97578633636364</v>
      </c>
      <c r="I306" s="365">
        <v>0</v>
      </c>
      <c r="J306" s="356">
        <v>0</v>
      </c>
      <c r="K306" s="356">
        <v>0</v>
      </c>
      <c r="O306" s="115"/>
      <c r="P306" s="285"/>
      <c r="Q306" s="126"/>
      <c r="R306" s="126"/>
      <c r="S306" s="126"/>
      <c r="T306" s="126"/>
      <c r="U306" s="126"/>
      <c r="V306" s="126"/>
    </row>
    <row r="307" spans="1:22" ht="15" x14ac:dyDescent="0.2">
      <c r="A307" s="676"/>
      <c r="B307" s="174" t="s">
        <v>44</v>
      </c>
      <c r="C307" s="139" t="s">
        <v>363</v>
      </c>
      <c r="D307" s="173" t="s">
        <v>457</v>
      </c>
      <c r="E307" s="141" t="s">
        <v>362</v>
      </c>
      <c r="F307" s="142">
        <v>2.1</v>
      </c>
      <c r="G307" s="366">
        <f t="shared" ref="G307:G349" si="4">H307/F307</f>
        <v>26.673936545454549</v>
      </c>
      <c r="H307" s="597">
        <v>56.015266745454554</v>
      </c>
      <c r="I307" s="358">
        <v>0</v>
      </c>
      <c r="J307" s="337">
        <v>0</v>
      </c>
      <c r="K307" s="337">
        <v>0</v>
      </c>
      <c r="O307" s="115"/>
      <c r="P307" s="285"/>
      <c r="Q307" s="126"/>
      <c r="R307" s="126"/>
      <c r="S307" s="126"/>
      <c r="T307" s="126"/>
      <c r="U307" s="126"/>
      <c r="V307" s="126"/>
    </row>
    <row r="308" spans="1:22" ht="15" x14ac:dyDescent="0.2">
      <c r="A308" s="676"/>
      <c r="B308" s="174" t="s">
        <v>44</v>
      </c>
      <c r="C308" s="139" t="s">
        <v>35</v>
      </c>
      <c r="D308" s="173" t="s">
        <v>458</v>
      </c>
      <c r="E308" s="141" t="s">
        <v>200</v>
      </c>
      <c r="F308" s="142">
        <v>3.75</v>
      </c>
      <c r="G308" s="366">
        <f t="shared" si="4"/>
        <v>15.379958465454548</v>
      </c>
      <c r="H308" s="597">
        <v>57.674844245454558</v>
      </c>
      <c r="I308" s="358">
        <v>0</v>
      </c>
      <c r="J308" s="337">
        <v>0</v>
      </c>
      <c r="K308" s="337">
        <v>0</v>
      </c>
      <c r="O308" s="115"/>
      <c r="P308" s="285"/>
      <c r="Q308" s="126"/>
      <c r="R308" s="126"/>
      <c r="S308" s="126"/>
      <c r="T308" s="126"/>
      <c r="U308" s="126"/>
      <c r="V308" s="126"/>
    </row>
    <row r="309" spans="1:22" ht="15" x14ac:dyDescent="0.2">
      <c r="A309" s="676"/>
      <c r="B309" s="174" t="s">
        <v>44</v>
      </c>
      <c r="C309" s="139" t="s">
        <v>37</v>
      </c>
      <c r="D309" s="173" t="s">
        <v>459</v>
      </c>
      <c r="E309" s="141" t="s">
        <v>201</v>
      </c>
      <c r="F309" s="142">
        <v>7.6</v>
      </c>
      <c r="G309" s="366">
        <f t="shared" si="4"/>
        <v>11.155695836124403</v>
      </c>
      <c r="H309" s="597">
        <v>84.783288354545462</v>
      </c>
      <c r="I309" s="358">
        <v>0</v>
      </c>
      <c r="J309" s="337">
        <v>0</v>
      </c>
      <c r="K309" s="337">
        <v>0</v>
      </c>
      <c r="O309" s="115"/>
      <c r="P309" s="285"/>
      <c r="Q309" s="126"/>
      <c r="R309" s="126"/>
      <c r="S309" s="126"/>
      <c r="T309" s="126"/>
      <c r="U309" s="126"/>
      <c r="V309" s="126"/>
    </row>
    <row r="310" spans="1:22" ht="15" x14ac:dyDescent="0.2">
      <c r="A310" s="676"/>
      <c r="B310" s="174" t="s">
        <v>44</v>
      </c>
      <c r="C310" s="139" t="s">
        <v>364</v>
      </c>
      <c r="D310" s="173" t="s">
        <v>460</v>
      </c>
      <c r="E310" s="141" t="s">
        <v>361</v>
      </c>
      <c r="F310" s="142">
        <v>10.8</v>
      </c>
      <c r="G310" s="366">
        <f t="shared" si="4"/>
        <v>10.615149416666664</v>
      </c>
      <c r="H310" s="597">
        <v>114.64361369999999</v>
      </c>
      <c r="I310" s="358">
        <v>0</v>
      </c>
      <c r="J310" s="337">
        <v>0</v>
      </c>
      <c r="K310" s="337">
        <v>0</v>
      </c>
      <c r="O310" s="115"/>
      <c r="P310" s="285"/>
      <c r="Q310" s="126"/>
      <c r="R310" s="126"/>
      <c r="S310" s="126"/>
      <c r="T310" s="126"/>
      <c r="U310" s="126"/>
      <c r="V310" s="126"/>
    </row>
    <row r="311" spans="1:22" ht="15" x14ac:dyDescent="0.2">
      <c r="A311" s="676"/>
      <c r="B311" s="174" t="s">
        <v>45</v>
      </c>
      <c r="C311" s="139" t="s">
        <v>38</v>
      </c>
      <c r="D311" s="167" t="s">
        <v>461</v>
      </c>
      <c r="E311" s="141" t="s">
        <v>115</v>
      </c>
      <c r="F311" s="142">
        <v>0.93500000000000005</v>
      </c>
      <c r="G311" s="366">
        <f t="shared" si="4"/>
        <v>25.946530092367524</v>
      </c>
      <c r="H311" s="597">
        <v>24.260005636363637</v>
      </c>
      <c r="I311" s="358">
        <v>0</v>
      </c>
      <c r="J311" s="337">
        <v>0</v>
      </c>
      <c r="K311" s="337">
        <v>0</v>
      </c>
      <c r="O311" s="115"/>
      <c r="P311" s="285"/>
      <c r="Q311" s="126"/>
      <c r="R311" s="126"/>
      <c r="S311" s="126"/>
      <c r="T311" s="126"/>
      <c r="U311" s="126"/>
      <c r="V311" s="126"/>
    </row>
    <row r="312" spans="1:22" ht="15" x14ac:dyDescent="0.2">
      <c r="A312" s="676"/>
      <c r="B312" s="174" t="s">
        <v>46</v>
      </c>
      <c r="C312" s="139" t="s">
        <v>34</v>
      </c>
      <c r="D312" s="167" t="s">
        <v>462</v>
      </c>
      <c r="E312" s="141" t="s">
        <v>116</v>
      </c>
      <c r="F312" s="142">
        <v>3.2</v>
      </c>
      <c r="G312" s="366">
        <f t="shared" si="4"/>
        <v>9.4011293607954531</v>
      </c>
      <c r="H312" s="597">
        <v>30.083613954545452</v>
      </c>
      <c r="I312" s="358">
        <v>0</v>
      </c>
      <c r="J312" s="337">
        <v>0</v>
      </c>
      <c r="K312" s="337">
        <v>0</v>
      </c>
      <c r="O312" s="115"/>
      <c r="P312" s="285"/>
      <c r="Q312" s="126"/>
      <c r="R312" s="126"/>
      <c r="S312" s="126"/>
      <c r="T312" s="126"/>
      <c r="U312" s="126"/>
      <c r="V312" s="126"/>
    </row>
    <row r="313" spans="1:22" ht="15" x14ac:dyDescent="0.2">
      <c r="A313" s="676"/>
      <c r="B313" s="174" t="s">
        <v>46</v>
      </c>
      <c r="C313" s="139" t="s">
        <v>35</v>
      </c>
      <c r="D313" s="167" t="s">
        <v>463</v>
      </c>
      <c r="E313" s="141" t="s">
        <v>118</v>
      </c>
      <c r="F313" s="142">
        <v>8</v>
      </c>
      <c r="G313" s="366">
        <f t="shared" si="4"/>
        <v>4.7064109193181825</v>
      </c>
      <c r="H313" s="597">
        <v>37.65128735454546</v>
      </c>
      <c r="I313" s="358">
        <v>0</v>
      </c>
      <c r="J313" s="337">
        <v>0</v>
      </c>
      <c r="K313" s="337">
        <v>0</v>
      </c>
      <c r="O313" s="115"/>
      <c r="P313" s="285"/>
      <c r="Q313" s="126"/>
      <c r="R313" s="126"/>
      <c r="S313" s="126"/>
      <c r="T313" s="126"/>
      <c r="U313" s="126"/>
      <c r="V313" s="126"/>
    </row>
    <row r="314" spans="1:22" ht="15" x14ac:dyDescent="0.2">
      <c r="A314" s="676"/>
      <c r="B314" s="174" t="s">
        <v>46</v>
      </c>
      <c r="C314" s="139" t="s">
        <v>37</v>
      </c>
      <c r="D314" s="167" t="s">
        <v>464</v>
      </c>
      <c r="E314" s="141" t="s">
        <v>119</v>
      </c>
      <c r="F314" s="142">
        <v>16.55</v>
      </c>
      <c r="G314" s="366">
        <f t="shared" si="4"/>
        <v>3.0028279511123315</v>
      </c>
      <c r="H314" s="597">
        <v>49.696802590909087</v>
      </c>
      <c r="I314" s="358">
        <v>0</v>
      </c>
      <c r="J314" s="337">
        <v>0</v>
      </c>
      <c r="K314" s="337">
        <v>0</v>
      </c>
      <c r="O314" s="115"/>
      <c r="P314" s="285"/>
      <c r="Q314" s="126"/>
      <c r="R314" s="126"/>
      <c r="S314" s="126"/>
      <c r="T314" s="126"/>
      <c r="U314" s="126"/>
      <c r="V314" s="126"/>
    </row>
    <row r="315" spans="1:22" ht="15" x14ac:dyDescent="0.2">
      <c r="A315" s="676"/>
      <c r="B315" s="174" t="s">
        <v>47</v>
      </c>
      <c r="C315" s="139" t="s">
        <v>38</v>
      </c>
      <c r="D315" s="174" t="s">
        <v>465</v>
      </c>
      <c r="E315" s="141" t="s">
        <v>121</v>
      </c>
      <c r="F315" s="142">
        <v>0.41</v>
      </c>
      <c r="G315" s="366">
        <f t="shared" si="4"/>
        <v>501.12616909090923</v>
      </c>
      <c r="H315" s="597">
        <v>205.46172932727276</v>
      </c>
      <c r="I315" s="358">
        <v>0</v>
      </c>
      <c r="J315" s="337">
        <v>0</v>
      </c>
      <c r="K315" s="337">
        <v>0</v>
      </c>
      <c r="O315" s="115"/>
      <c r="P315" s="285"/>
      <c r="Q315" s="126"/>
      <c r="R315" s="126"/>
      <c r="S315" s="126"/>
      <c r="T315" s="126"/>
      <c r="U315" s="126"/>
      <c r="V315" s="126"/>
    </row>
    <row r="316" spans="1:22" ht="15" x14ac:dyDescent="0.2">
      <c r="A316" s="676"/>
      <c r="B316" s="174" t="s">
        <v>47</v>
      </c>
      <c r="C316" s="139" t="s">
        <v>34</v>
      </c>
      <c r="D316" s="174" t="s">
        <v>466</v>
      </c>
      <c r="E316" s="141" t="s">
        <v>205</v>
      </c>
      <c r="F316" s="142">
        <v>1.4</v>
      </c>
      <c r="G316" s="366">
        <f t="shared" si="4"/>
        <v>195.95946272727275</v>
      </c>
      <c r="H316" s="597">
        <v>274.34324781818185</v>
      </c>
      <c r="I316" s="358">
        <v>0</v>
      </c>
      <c r="J316" s="337">
        <v>0</v>
      </c>
      <c r="K316" s="337">
        <v>0</v>
      </c>
      <c r="O316" s="115"/>
      <c r="P316" s="285"/>
      <c r="Q316" s="126"/>
      <c r="R316" s="126"/>
      <c r="S316" s="126"/>
      <c r="T316" s="126"/>
      <c r="U316" s="126"/>
      <c r="V316" s="126"/>
    </row>
    <row r="317" spans="1:22" ht="15" x14ac:dyDescent="0.2">
      <c r="A317" s="676"/>
      <c r="B317" s="174" t="s">
        <v>47</v>
      </c>
      <c r="C317" s="139" t="s">
        <v>37</v>
      </c>
      <c r="D317" s="174" t="s">
        <v>467</v>
      </c>
      <c r="E317" s="141" t="s">
        <v>206</v>
      </c>
      <c r="F317" s="142">
        <v>7.3</v>
      </c>
      <c r="G317" s="366">
        <f t="shared" si="4"/>
        <v>109.50979440597762</v>
      </c>
      <c r="H317" s="597">
        <v>799.42149916363655</v>
      </c>
      <c r="I317" s="358">
        <v>0</v>
      </c>
      <c r="J317" s="337">
        <v>0</v>
      </c>
      <c r="K317" s="337">
        <v>0</v>
      </c>
      <c r="O317" s="115"/>
      <c r="P317" s="285"/>
      <c r="Q317" s="126"/>
      <c r="R317" s="126"/>
      <c r="S317" s="126"/>
      <c r="T317" s="126"/>
      <c r="U317" s="126"/>
      <c r="V317" s="126"/>
    </row>
    <row r="318" spans="1:22" ht="15" x14ac:dyDescent="0.2">
      <c r="A318" s="676"/>
      <c r="B318" s="174" t="s">
        <v>43</v>
      </c>
      <c r="C318" s="139" t="s">
        <v>38</v>
      </c>
      <c r="D318" s="167" t="s">
        <v>468</v>
      </c>
      <c r="E318" s="141" t="s">
        <v>122</v>
      </c>
      <c r="F318" s="142">
        <v>0.47</v>
      </c>
      <c r="G318" s="366">
        <f t="shared" si="4"/>
        <v>53.478841682785308</v>
      </c>
      <c r="H318" s="597">
        <v>25.135055590909094</v>
      </c>
      <c r="I318" s="358">
        <v>0</v>
      </c>
      <c r="J318" s="337">
        <v>0</v>
      </c>
      <c r="K318" s="337">
        <v>0</v>
      </c>
      <c r="O318" s="115"/>
      <c r="P318" s="285"/>
      <c r="Q318" s="126"/>
      <c r="R318" s="126"/>
      <c r="S318" s="126"/>
      <c r="T318" s="126"/>
      <c r="U318" s="126"/>
      <c r="V318" s="126"/>
    </row>
    <row r="319" spans="1:22" ht="15" x14ac:dyDescent="0.2">
      <c r="A319" s="676"/>
      <c r="B319" s="174" t="s">
        <v>43</v>
      </c>
      <c r="C319" s="139" t="s">
        <v>34</v>
      </c>
      <c r="D319" s="167" t="s">
        <v>469</v>
      </c>
      <c r="E319" s="141" t="s">
        <v>123</v>
      </c>
      <c r="F319" s="142">
        <v>1.5249999999999999</v>
      </c>
      <c r="G319" s="366">
        <f t="shared" si="4"/>
        <v>20.767720345752611</v>
      </c>
      <c r="H319" s="597">
        <v>31.670773527272729</v>
      </c>
      <c r="I319" s="358">
        <v>0</v>
      </c>
      <c r="J319" s="337">
        <v>0</v>
      </c>
      <c r="K319" s="337">
        <v>0</v>
      </c>
      <c r="O319" s="115"/>
      <c r="P319" s="285"/>
      <c r="Q319" s="126"/>
      <c r="R319" s="126"/>
      <c r="S319" s="126"/>
      <c r="T319" s="126"/>
      <c r="U319" s="126"/>
      <c r="V319" s="126"/>
    </row>
    <row r="320" spans="1:22" ht="15" x14ac:dyDescent="0.2">
      <c r="A320" s="676"/>
      <c r="B320" s="174" t="s">
        <v>43</v>
      </c>
      <c r="C320" s="139" t="s">
        <v>375</v>
      </c>
      <c r="D320" s="167" t="s">
        <v>470</v>
      </c>
      <c r="E320" s="141" t="s">
        <v>385</v>
      </c>
      <c r="F320" s="142">
        <v>1.6</v>
      </c>
      <c r="G320" s="366">
        <f t="shared" si="4"/>
        <v>19.794233454545456</v>
      </c>
      <c r="H320" s="597">
        <v>31.670773527272729</v>
      </c>
      <c r="I320" s="358">
        <v>0</v>
      </c>
      <c r="J320" s="337">
        <v>0</v>
      </c>
      <c r="K320" s="337">
        <v>0</v>
      </c>
      <c r="O320" s="115"/>
      <c r="P320" s="285"/>
      <c r="Q320" s="126"/>
      <c r="R320" s="126"/>
      <c r="S320" s="126"/>
      <c r="T320" s="126"/>
      <c r="U320" s="126"/>
      <c r="V320" s="126"/>
    </row>
    <row r="321" spans="1:22" ht="15" x14ac:dyDescent="0.2">
      <c r="A321" s="676"/>
      <c r="B321" s="174" t="s">
        <v>43</v>
      </c>
      <c r="C321" s="139" t="s">
        <v>35</v>
      </c>
      <c r="D321" s="167" t="s">
        <v>471</v>
      </c>
      <c r="E321" s="141" t="s">
        <v>124</v>
      </c>
      <c r="F321" s="142">
        <v>3.75</v>
      </c>
      <c r="G321" s="366">
        <f t="shared" si="4"/>
        <v>9.226043934545455</v>
      </c>
      <c r="H321" s="597">
        <v>34.597664754545455</v>
      </c>
      <c r="I321" s="358">
        <v>0</v>
      </c>
      <c r="J321" s="337">
        <v>0</v>
      </c>
      <c r="K321" s="337">
        <v>0</v>
      </c>
      <c r="O321" s="115"/>
      <c r="P321" s="285"/>
      <c r="Q321" s="126"/>
      <c r="R321" s="126"/>
      <c r="S321" s="126"/>
      <c r="T321" s="126"/>
      <c r="U321" s="126"/>
      <c r="V321" s="126"/>
    </row>
    <row r="322" spans="1:22" ht="15" x14ac:dyDescent="0.2">
      <c r="A322" s="676"/>
      <c r="B322" s="174" t="s">
        <v>43</v>
      </c>
      <c r="C322" s="139" t="s">
        <v>37</v>
      </c>
      <c r="D322" s="167" t="s">
        <v>472</v>
      </c>
      <c r="E322" s="141" t="s">
        <v>126</v>
      </c>
      <c r="F322" s="142">
        <v>7.5</v>
      </c>
      <c r="G322" s="366">
        <f t="shared" si="4"/>
        <v>4.8511964836363637</v>
      </c>
      <c r="H322" s="597">
        <v>36.383973627272731</v>
      </c>
      <c r="I322" s="358">
        <v>0</v>
      </c>
      <c r="J322" s="337">
        <v>0</v>
      </c>
      <c r="K322" s="337">
        <v>0</v>
      </c>
      <c r="O322" s="115"/>
      <c r="P322" s="285"/>
      <c r="Q322" s="126"/>
      <c r="R322" s="126"/>
      <c r="S322" s="126"/>
      <c r="T322" s="126"/>
      <c r="U322" s="126"/>
      <c r="V322" s="126"/>
    </row>
    <row r="323" spans="1:22" ht="15" x14ac:dyDescent="0.2">
      <c r="A323" s="676"/>
      <c r="B323" s="174" t="s">
        <v>43</v>
      </c>
      <c r="C323" s="139" t="s">
        <v>39</v>
      </c>
      <c r="D323" s="167" t="s">
        <v>473</v>
      </c>
      <c r="E323" s="141" t="s">
        <v>128</v>
      </c>
      <c r="F323" s="142">
        <v>51.3</v>
      </c>
      <c r="G323" s="366">
        <f t="shared" si="4"/>
        <v>5.2567698149920252</v>
      </c>
      <c r="H323" s="597">
        <v>269.67229150909088</v>
      </c>
      <c r="I323" s="358">
        <v>0</v>
      </c>
      <c r="J323" s="337">
        <v>0</v>
      </c>
      <c r="K323" s="337">
        <v>0</v>
      </c>
      <c r="O323" s="115"/>
      <c r="P323" s="285"/>
      <c r="Q323" s="126"/>
      <c r="R323" s="126"/>
      <c r="S323" s="126"/>
      <c r="T323" s="126"/>
      <c r="U323" s="126"/>
      <c r="V323" s="126"/>
    </row>
    <row r="324" spans="1:22" ht="15" x14ac:dyDescent="0.2">
      <c r="A324" s="676"/>
      <c r="B324" s="174" t="s">
        <v>42</v>
      </c>
      <c r="C324" s="139" t="s">
        <v>66</v>
      </c>
      <c r="D324" s="167" t="s">
        <v>474</v>
      </c>
      <c r="E324" s="141" t="s">
        <v>131</v>
      </c>
      <c r="F324" s="142">
        <v>115.4</v>
      </c>
      <c r="G324" s="366">
        <f t="shared" si="4"/>
        <v>3.2224095021269887</v>
      </c>
      <c r="H324" s="597">
        <v>371.86605654545451</v>
      </c>
      <c r="I324" s="358">
        <v>0</v>
      </c>
      <c r="J324" s="337">
        <v>0</v>
      </c>
      <c r="K324" s="337">
        <v>0</v>
      </c>
      <c r="O324" s="115"/>
      <c r="P324" s="285"/>
      <c r="Q324" s="126"/>
      <c r="R324" s="126"/>
      <c r="S324" s="126"/>
      <c r="T324" s="126"/>
      <c r="U324" s="126"/>
      <c r="V324" s="126"/>
    </row>
    <row r="325" spans="1:22" ht="15" x14ac:dyDescent="0.2">
      <c r="A325" s="676"/>
      <c r="B325" s="174" t="s">
        <v>49</v>
      </c>
      <c r="C325" s="139" t="s">
        <v>38</v>
      </c>
      <c r="D325" s="174" t="s">
        <v>475</v>
      </c>
      <c r="E325" s="141" t="s">
        <v>132</v>
      </c>
      <c r="F325" s="142">
        <v>0.93500000000000005</v>
      </c>
      <c r="G325" s="366">
        <f t="shared" si="4"/>
        <v>54.603891686922701</v>
      </c>
      <c r="H325" s="597">
        <v>51.054638727272732</v>
      </c>
      <c r="I325" s="358">
        <v>0</v>
      </c>
      <c r="J325" s="337">
        <v>0</v>
      </c>
      <c r="K325" s="337">
        <v>0</v>
      </c>
      <c r="O325" s="115"/>
      <c r="P325" s="285"/>
      <c r="Q325" s="126"/>
      <c r="R325" s="126"/>
      <c r="S325" s="126"/>
      <c r="T325" s="126"/>
      <c r="U325" s="126"/>
      <c r="V325" s="126"/>
    </row>
    <row r="326" spans="1:22" ht="15" x14ac:dyDescent="0.2">
      <c r="A326" s="676"/>
      <c r="B326" s="174" t="s">
        <v>49</v>
      </c>
      <c r="C326" s="139" t="s">
        <v>34</v>
      </c>
      <c r="D326" s="174" t="s">
        <v>476</v>
      </c>
      <c r="E326" s="141" t="s">
        <v>134</v>
      </c>
      <c r="F326" s="142">
        <v>3.52</v>
      </c>
      <c r="G326" s="366">
        <f t="shared" si="4"/>
        <v>25.015387709194215</v>
      </c>
      <c r="H326" s="597">
        <v>88.054164736363632</v>
      </c>
      <c r="I326" s="358">
        <v>0</v>
      </c>
      <c r="J326" s="337">
        <v>0</v>
      </c>
      <c r="K326" s="337">
        <v>0</v>
      </c>
      <c r="O326" s="115"/>
      <c r="P326" s="285"/>
      <c r="Q326" s="126"/>
      <c r="R326" s="126"/>
      <c r="S326" s="126"/>
      <c r="T326" s="126"/>
      <c r="U326" s="126"/>
      <c r="V326" s="126"/>
    </row>
    <row r="327" spans="1:22" ht="15" x14ac:dyDescent="0.2">
      <c r="A327" s="676"/>
      <c r="B327" s="174" t="s">
        <v>49</v>
      </c>
      <c r="C327" s="139" t="s">
        <v>35</v>
      </c>
      <c r="D327" s="174" t="s">
        <v>477</v>
      </c>
      <c r="E327" s="141" t="s">
        <v>135</v>
      </c>
      <c r="F327" s="142">
        <v>8.9700000000000006</v>
      </c>
      <c r="G327" s="366">
        <f t="shared" si="4"/>
        <v>20.937554019458801</v>
      </c>
      <c r="H327" s="597">
        <v>187.80985955454545</v>
      </c>
      <c r="I327" s="358">
        <v>0</v>
      </c>
      <c r="J327" s="337">
        <v>0</v>
      </c>
      <c r="K327" s="337">
        <v>0</v>
      </c>
      <c r="O327" s="115"/>
      <c r="P327" s="285"/>
      <c r="Q327" s="126"/>
      <c r="R327" s="126"/>
      <c r="S327" s="126"/>
      <c r="T327" s="126"/>
      <c r="U327" s="126"/>
      <c r="V327" s="126"/>
    </row>
    <row r="328" spans="1:22" ht="15" x14ac:dyDescent="0.2">
      <c r="A328" s="676"/>
      <c r="B328" s="174" t="s">
        <v>49</v>
      </c>
      <c r="C328" s="139" t="s">
        <v>39</v>
      </c>
      <c r="D328" s="174" t="s">
        <v>478</v>
      </c>
      <c r="E328" s="141" t="s">
        <v>207</v>
      </c>
      <c r="F328" s="142">
        <v>124.4</v>
      </c>
      <c r="G328" s="366">
        <f t="shared" si="4"/>
        <v>15.655477113928676</v>
      </c>
      <c r="H328" s="597">
        <v>1947.5413529727273</v>
      </c>
      <c r="I328" s="358">
        <v>0</v>
      </c>
      <c r="J328" s="337">
        <v>0</v>
      </c>
      <c r="K328" s="337">
        <v>0</v>
      </c>
      <c r="O328" s="115"/>
      <c r="P328" s="285"/>
      <c r="Q328" s="126"/>
      <c r="R328" s="126"/>
      <c r="S328" s="126"/>
      <c r="T328" s="126"/>
      <c r="U328" s="126"/>
      <c r="V328" s="126"/>
    </row>
    <row r="329" spans="1:22" ht="15" x14ac:dyDescent="0.2">
      <c r="A329" s="676"/>
      <c r="B329" s="174" t="s">
        <v>49</v>
      </c>
      <c r="C329" s="139" t="s">
        <v>37</v>
      </c>
      <c r="D329" s="174" t="s">
        <v>479</v>
      </c>
      <c r="E329" s="141" t="s">
        <v>137</v>
      </c>
      <c r="F329" s="142">
        <v>18.690000000000001</v>
      </c>
      <c r="G329" s="366">
        <f t="shared" si="4"/>
        <v>15.667302778345251</v>
      </c>
      <c r="H329" s="597">
        <v>292.82188892727277</v>
      </c>
      <c r="I329" s="358">
        <v>0</v>
      </c>
      <c r="J329" s="337">
        <v>0</v>
      </c>
      <c r="K329" s="337">
        <v>0</v>
      </c>
      <c r="O329" s="115"/>
      <c r="P329" s="285"/>
      <c r="Q329" s="126"/>
      <c r="R329" s="126"/>
      <c r="S329" s="126"/>
      <c r="T329" s="126"/>
      <c r="U329" s="126"/>
      <c r="V329" s="126"/>
    </row>
    <row r="330" spans="1:22" ht="15" x14ac:dyDescent="0.2">
      <c r="A330" s="676"/>
      <c r="B330" s="174" t="s">
        <v>203</v>
      </c>
      <c r="C330" s="139" t="s">
        <v>38</v>
      </c>
      <c r="D330" s="167" t="s">
        <v>480</v>
      </c>
      <c r="E330" s="141" t="s">
        <v>139</v>
      </c>
      <c r="F330" s="142">
        <v>0.5</v>
      </c>
      <c r="G330" s="366">
        <f t="shared" si="4"/>
        <v>81.446028872727268</v>
      </c>
      <c r="H330" s="597">
        <v>40.723014436363634</v>
      </c>
      <c r="I330" s="358">
        <v>0</v>
      </c>
      <c r="J330" s="337">
        <v>0</v>
      </c>
      <c r="K330" s="337">
        <v>0</v>
      </c>
      <c r="O330" s="115"/>
      <c r="P330" s="285"/>
      <c r="Q330" s="126"/>
      <c r="R330" s="126"/>
      <c r="S330" s="126"/>
      <c r="T330" s="126"/>
      <c r="U330" s="126"/>
      <c r="V330" s="126"/>
    </row>
    <row r="331" spans="1:22" ht="15" x14ac:dyDescent="0.2">
      <c r="A331" s="676"/>
      <c r="B331" s="174" t="s">
        <v>203</v>
      </c>
      <c r="C331" s="139" t="s">
        <v>34</v>
      </c>
      <c r="D331" s="167" t="s">
        <v>481</v>
      </c>
      <c r="E331" s="141" t="s">
        <v>141</v>
      </c>
      <c r="F331" s="142">
        <v>1.6</v>
      </c>
      <c r="G331" s="366">
        <f t="shared" si="4"/>
        <v>43.824161301136364</v>
      </c>
      <c r="H331" s="597">
        <v>70.118658081818182</v>
      </c>
      <c r="I331" s="358">
        <v>0</v>
      </c>
      <c r="J331" s="337">
        <v>0</v>
      </c>
      <c r="K331" s="337">
        <v>0</v>
      </c>
      <c r="O331" s="115"/>
      <c r="P331" s="285"/>
      <c r="Q331" s="126"/>
      <c r="R331" s="126"/>
      <c r="S331" s="126"/>
      <c r="T331" s="126"/>
      <c r="U331" s="126"/>
      <c r="V331" s="126"/>
    </row>
    <row r="332" spans="1:22" ht="15" x14ac:dyDescent="0.2">
      <c r="A332" s="676"/>
      <c r="B332" s="174" t="s">
        <v>203</v>
      </c>
      <c r="C332" s="139" t="s">
        <v>35</v>
      </c>
      <c r="D332" s="167" t="s">
        <v>482</v>
      </c>
      <c r="E332" s="141" t="s">
        <v>142</v>
      </c>
      <c r="F332" s="142">
        <v>4</v>
      </c>
      <c r="G332" s="366">
        <f t="shared" si="4"/>
        <v>23.959772979545452</v>
      </c>
      <c r="H332" s="597">
        <v>95.839091918181808</v>
      </c>
      <c r="I332" s="358">
        <v>0</v>
      </c>
      <c r="J332" s="337">
        <v>0</v>
      </c>
      <c r="K332" s="337">
        <v>0</v>
      </c>
      <c r="O332" s="115"/>
      <c r="P332" s="285"/>
      <c r="Q332" s="126"/>
      <c r="R332" s="126"/>
      <c r="S332" s="126"/>
      <c r="T332" s="126"/>
      <c r="U332" s="126"/>
      <c r="V332" s="126"/>
    </row>
    <row r="333" spans="1:22" ht="15" x14ac:dyDescent="0.2">
      <c r="A333" s="676"/>
      <c r="B333" s="174" t="s">
        <v>203</v>
      </c>
      <c r="C333" s="139" t="s">
        <v>37</v>
      </c>
      <c r="D333" s="167" t="s">
        <v>483</v>
      </c>
      <c r="E333" s="141" t="s">
        <v>144</v>
      </c>
      <c r="F333" s="142">
        <v>8</v>
      </c>
      <c r="G333" s="366">
        <f t="shared" si="4"/>
        <v>16.307611997727271</v>
      </c>
      <c r="H333" s="597">
        <v>130.46089598181817</v>
      </c>
      <c r="I333" s="358">
        <v>0</v>
      </c>
      <c r="J333" s="337">
        <v>0</v>
      </c>
      <c r="K333" s="337">
        <v>0</v>
      </c>
      <c r="O333" s="115"/>
      <c r="P333" s="285"/>
      <c r="Q333" s="126"/>
      <c r="R333" s="126"/>
      <c r="S333" s="126"/>
      <c r="T333" s="126"/>
      <c r="U333" s="126"/>
      <c r="V333" s="126"/>
    </row>
    <row r="334" spans="1:22" ht="15" x14ac:dyDescent="0.2">
      <c r="A334" s="676"/>
      <c r="B334" s="174" t="s">
        <v>65</v>
      </c>
      <c r="C334" s="139" t="s">
        <v>38</v>
      </c>
      <c r="D334" s="167" t="s">
        <v>484</v>
      </c>
      <c r="E334" s="141" t="s">
        <v>146</v>
      </c>
      <c r="F334" s="142">
        <v>0.4</v>
      </c>
      <c r="G334" s="366">
        <f t="shared" si="4"/>
        <v>49.244190545454543</v>
      </c>
      <c r="H334" s="597">
        <v>19.697676218181819</v>
      </c>
      <c r="I334" s="358">
        <v>0</v>
      </c>
      <c r="J334" s="337">
        <v>0</v>
      </c>
      <c r="K334" s="337">
        <v>0</v>
      </c>
      <c r="O334" s="115"/>
      <c r="P334" s="285"/>
      <c r="Q334" s="126"/>
      <c r="R334" s="126"/>
      <c r="S334" s="126"/>
      <c r="T334" s="126"/>
      <c r="U334" s="126"/>
      <c r="V334" s="126"/>
    </row>
    <row r="335" spans="1:22" ht="15" x14ac:dyDescent="0.2">
      <c r="A335" s="676"/>
      <c r="B335" s="174" t="s">
        <v>41</v>
      </c>
      <c r="C335" s="139" t="s">
        <v>117</v>
      </c>
      <c r="D335" s="174" t="s">
        <v>485</v>
      </c>
      <c r="E335" s="141" t="s">
        <v>208</v>
      </c>
      <c r="F335" s="142">
        <v>0.17</v>
      </c>
      <c r="G335" s="366">
        <f t="shared" si="4"/>
        <v>118.43526017647059</v>
      </c>
      <c r="H335" s="598">
        <v>20.133994230000003</v>
      </c>
      <c r="I335" s="358">
        <v>0</v>
      </c>
      <c r="J335" s="337">
        <v>0</v>
      </c>
      <c r="K335" s="337">
        <v>0</v>
      </c>
      <c r="O335" s="115"/>
      <c r="P335" s="285"/>
      <c r="Q335" s="126"/>
      <c r="R335" s="126"/>
      <c r="S335" s="126"/>
      <c r="T335" s="126"/>
      <c r="U335" s="126"/>
      <c r="V335" s="126"/>
    </row>
    <row r="336" spans="1:22" ht="15" x14ac:dyDescent="0.2">
      <c r="A336" s="676"/>
      <c r="B336" s="174" t="s">
        <v>41</v>
      </c>
      <c r="C336" s="139" t="s">
        <v>455</v>
      </c>
      <c r="D336" s="174" t="s">
        <v>486</v>
      </c>
      <c r="E336" s="141" t="s">
        <v>147</v>
      </c>
      <c r="F336" s="142">
        <v>0.49</v>
      </c>
      <c r="G336" s="366">
        <f t="shared" si="4"/>
        <v>41.089784142857148</v>
      </c>
      <c r="H336" s="598">
        <v>20.133994230000003</v>
      </c>
      <c r="I336" s="358">
        <v>0</v>
      </c>
      <c r="J336" s="337">
        <v>0</v>
      </c>
      <c r="K336" s="337">
        <v>0</v>
      </c>
      <c r="O336" s="115"/>
      <c r="P336" s="285"/>
      <c r="Q336" s="126"/>
      <c r="R336" s="126"/>
      <c r="S336" s="126"/>
      <c r="T336" s="126"/>
      <c r="U336" s="126"/>
      <c r="V336" s="126"/>
    </row>
    <row r="337" spans="1:22" ht="15" x14ac:dyDescent="0.2">
      <c r="A337" s="676"/>
      <c r="B337" s="174" t="s">
        <v>86</v>
      </c>
      <c r="C337" s="139" t="s">
        <v>33</v>
      </c>
      <c r="D337" s="174" t="s">
        <v>487</v>
      </c>
      <c r="E337" s="141" t="s">
        <v>152</v>
      </c>
      <c r="F337" s="142">
        <v>1.6</v>
      </c>
      <c r="G337" s="366">
        <f t="shared" si="4"/>
        <v>14.82417601875</v>
      </c>
      <c r="H337" s="598">
        <v>23.718681630000003</v>
      </c>
      <c r="I337" s="358">
        <v>0</v>
      </c>
      <c r="J337" s="337">
        <v>0</v>
      </c>
      <c r="K337" s="337">
        <v>0</v>
      </c>
      <c r="O337" s="115"/>
      <c r="P337" s="285"/>
      <c r="Q337" s="126"/>
      <c r="R337" s="126"/>
      <c r="S337" s="126"/>
      <c r="T337" s="126"/>
      <c r="U337" s="126"/>
      <c r="V337" s="126"/>
    </row>
    <row r="338" spans="1:22" ht="15" x14ac:dyDescent="0.2">
      <c r="A338" s="676"/>
      <c r="B338" s="174" t="s">
        <v>41</v>
      </c>
      <c r="C338" s="139" t="s">
        <v>375</v>
      </c>
      <c r="D338" s="174" t="s">
        <v>488</v>
      </c>
      <c r="E338" s="141" t="s">
        <v>386</v>
      </c>
      <c r="F338" s="142">
        <v>1.6</v>
      </c>
      <c r="G338" s="366">
        <f t="shared" si="4"/>
        <v>15.728645756250001</v>
      </c>
      <c r="H338" s="598">
        <v>25.165833210000002</v>
      </c>
      <c r="I338" s="358">
        <v>0</v>
      </c>
      <c r="J338" s="337">
        <v>0</v>
      </c>
      <c r="K338" s="337">
        <v>0</v>
      </c>
      <c r="O338" s="115"/>
      <c r="P338" s="285"/>
      <c r="Q338" s="126"/>
      <c r="R338" s="126"/>
      <c r="S338" s="126"/>
      <c r="T338" s="126"/>
      <c r="U338" s="126"/>
      <c r="V338" s="126"/>
    </row>
    <row r="339" spans="1:22" ht="15" x14ac:dyDescent="0.2">
      <c r="A339" s="676"/>
      <c r="B339" s="174" t="s">
        <v>41</v>
      </c>
      <c r="C339" s="139" t="s">
        <v>127</v>
      </c>
      <c r="D339" s="174" t="s">
        <v>489</v>
      </c>
      <c r="E339" s="141" t="s">
        <v>148</v>
      </c>
      <c r="F339" s="142">
        <v>4</v>
      </c>
      <c r="G339" s="366">
        <f t="shared" si="4"/>
        <v>6.2914583025000006</v>
      </c>
      <c r="H339" s="598">
        <v>25.165833210000002</v>
      </c>
      <c r="I339" s="358">
        <v>0</v>
      </c>
      <c r="J339" s="337">
        <v>0</v>
      </c>
      <c r="K339" s="337">
        <v>0</v>
      </c>
      <c r="O339" s="115"/>
      <c r="P339" s="285"/>
      <c r="Q339" s="126"/>
      <c r="R339" s="126"/>
      <c r="S339" s="126"/>
      <c r="T339" s="126"/>
      <c r="U339" s="126"/>
      <c r="V339" s="126"/>
    </row>
    <row r="340" spans="1:22" ht="15" x14ac:dyDescent="0.2">
      <c r="A340" s="676"/>
      <c r="B340" s="174" t="s">
        <v>41</v>
      </c>
      <c r="C340" s="139" t="s">
        <v>130</v>
      </c>
      <c r="D340" s="174" t="s">
        <v>490</v>
      </c>
      <c r="E340" s="141" t="s">
        <v>149</v>
      </c>
      <c r="F340" s="142">
        <v>51.93</v>
      </c>
      <c r="G340" s="366">
        <f t="shared" si="4"/>
        <v>0.54545867071057197</v>
      </c>
      <c r="H340" s="598">
        <v>28.325668770000004</v>
      </c>
      <c r="I340" s="358">
        <v>0</v>
      </c>
      <c r="J340" s="337">
        <v>0</v>
      </c>
      <c r="K340" s="337">
        <v>0</v>
      </c>
      <c r="O340" s="115"/>
      <c r="P340" s="285"/>
      <c r="Q340" s="126"/>
      <c r="R340" s="126"/>
      <c r="S340" s="126"/>
      <c r="T340" s="126"/>
      <c r="U340" s="126"/>
      <c r="V340" s="126"/>
    </row>
    <row r="341" spans="1:22" ht="15" x14ac:dyDescent="0.2">
      <c r="A341" s="676"/>
      <c r="B341" s="174" t="s">
        <v>41</v>
      </c>
      <c r="C341" s="139" t="s">
        <v>136</v>
      </c>
      <c r="D341" s="174" t="s">
        <v>491</v>
      </c>
      <c r="E341" s="141" t="s">
        <v>150</v>
      </c>
      <c r="F341" s="142">
        <v>8.0749999999999993</v>
      </c>
      <c r="G341" s="366">
        <f t="shared" si="4"/>
        <v>35.036301410526328</v>
      </c>
      <c r="H341" s="598">
        <v>282.91813389000009</v>
      </c>
      <c r="I341" s="358">
        <v>0</v>
      </c>
      <c r="J341" s="337">
        <v>0</v>
      </c>
      <c r="K341" s="337">
        <v>0</v>
      </c>
      <c r="O341" s="115"/>
      <c r="P341" s="285"/>
      <c r="Q341" s="126"/>
      <c r="R341" s="126"/>
      <c r="S341" s="126"/>
      <c r="T341" s="126"/>
      <c r="U341" s="126"/>
      <c r="V341" s="126"/>
    </row>
    <row r="342" spans="1:22" ht="15" x14ac:dyDescent="0.2">
      <c r="A342" s="676"/>
      <c r="B342" s="122" t="s">
        <v>41</v>
      </c>
      <c r="C342" s="139" t="s">
        <v>140</v>
      </c>
      <c r="D342" s="144" t="s">
        <v>492</v>
      </c>
      <c r="E342" s="141" t="s">
        <v>151</v>
      </c>
      <c r="F342" s="142">
        <v>126</v>
      </c>
      <c r="G342" s="366">
        <f t="shared" si="4"/>
        <v>0.23629222500000002</v>
      </c>
      <c r="H342" s="598">
        <v>29.772820350000003</v>
      </c>
      <c r="I342" s="358">
        <v>0</v>
      </c>
      <c r="J342" s="337">
        <v>0</v>
      </c>
      <c r="K342" s="337">
        <v>0</v>
      </c>
      <c r="O342" s="115"/>
      <c r="P342" s="285"/>
      <c r="Q342" s="126"/>
      <c r="R342" s="126"/>
      <c r="S342" s="126"/>
      <c r="T342" s="126"/>
      <c r="U342" s="126"/>
      <c r="V342" s="126"/>
    </row>
    <row r="343" spans="1:22" ht="15" x14ac:dyDescent="0.2">
      <c r="A343" s="676"/>
      <c r="B343" s="174" t="s">
        <v>41</v>
      </c>
      <c r="C343" s="139" t="s">
        <v>145</v>
      </c>
      <c r="D343" s="174" t="s">
        <v>493</v>
      </c>
      <c r="E343" s="141" t="s">
        <v>341</v>
      </c>
      <c r="F343" s="142">
        <v>0.63</v>
      </c>
      <c r="G343" s="366">
        <f t="shared" si="4"/>
        <v>934.63190000000009</v>
      </c>
      <c r="H343" s="598">
        <v>588.81809700000008</v>
      </c>
      <c r="I343" s="358">
        <v>0</v>
      </c>
      <c r="J343" s="337">
        <v>0</v>
      </c>
      <c r="K343" s="337">
        <v>0</v>
      </c>
      <c r="O343" s="115"/>
      <c r="P343" s="285"/>
      <c r="Q343" s="126"/>
      <c r="R343" s="126"/>
      <c r="S343" s="126"/>
      <c r="T343" s="126"/>
      <c r="U343" s="126"/>
      <c r="V343" s="126"/>
    </row>
    <row r="344" spans="1:22" x14ac:dyDescent="0.2">
      <c r="A344" s="676"/>
      <c r="B344" s="239" t="s">
        <v>48</v>
      </c>
      <c r="C344" s="235" t="s">
        <v>38</v>
      </c>
      <c r="D344" s="238" t="s">
        <v>204</v>
      </c>
      <c r="E344" s="235"/>
      <c r="F344" s="235"/>
      <c r="G344" s="367">
        <v>0</v>
      </c>
      <c r="H344" s="552">
        <v>0</v>
      </c>
      <c r="I344" s="379">
        <v>0</v>
      </c>
      <c r="J344" s="360">
        <v>0</v>
      </c>
      <c r="K344" s="360">
        <v>0</v>
      </c>
      <c r="Q344" s="126"/>
      <c r="R344" s="126"/>
      <c r="S344" s="126"/>
      <c r="T344" s="126"/>
      <c r="U344" s="126"/>
      <c r="V344" s="126"/>
    </row>
    <row r="345" spans="1:22" x14ac:dyDescent="0.2">
      <c r="A345" s="676"/>
      <c r="B345" s="239" t="s">
        <v>48</v>
      </c>
      <c r="C345" s="235" t="s">
        <v>34</v>
      </c>
      <c r="D345" s="238" t="s">
        <v>204</v>
      </c>
      <c r="E345" s="235"/>
      <c r="F345" s="235"/>
      <c r="G345" s="367">
        <v>0</v>
      </c>
      <c r="H345" s="552">
        <v>0</v>
      </c>
      <c r="I345" s="379">
        <v>0</v>
      </c>
      <c r="J345" s="360">
        <v>0</v>
      </c>
      <c r="K345" s="360">
        <v>0</v>
      </c>
      <c r="Q345" s="126"/>
      <c r="R345" s="126"/>
      <c r="S345" s="126"/>
      <c r="T345" s="126"/>
      <c r="U345" s="126"/>
      <c r="V345" s="126"/>
    </row>
    <row r="346" spans="1:22" x14ac:dyDescent="0.2">
      <c r="A346" s="676"/>
      <c r="B346" s="239" t="s">
        <v>48</v>
      </c>
      <c r="C346" s="235" t="s">
        <v>35</v>
      </c>
      <c r="D346" s="238" t="s">
        <v>204</v>
      </c>
      <c r="E346" s="235"/>
      <c r="F346" s="235"/>
      <c r="G346" s="367">
        <v>0</v>
      </c>
      <c r="H346" s="552">
        <v>0</v>
      </c>
      <c r="I346" s="379">
        <v>0</v>
      </c>
      <c r="J346" s="360">
        <v>0</v>
      </c>
      <c r="K346" s="360">
        <v>0</v>
      </c>
      <c r="Q346" s="126"/>
      <c r="R346" s="126"/>
      <c r="S346" s="126"/>
      <c r="T346" s="126"/>
      <c r="U346" s="126"/>
      <c r="V346" s="126"/>
    </row>
    <row r="347" spans="1:22" ht="15" x14ac:dyDescent="0.2">
      <c r="A347" s="676"/>
      <c r="B347" s="174" t="s">
        <v>89</v>
      </c>
      <c r="C347" s="139" t="s">
        <v>33</v>
      </c>
      <c r="D347" s="167" t="s">
        <v>494</v>
      </c>
      <c r="E347" s="141" t="s">
        <v>153</v>
      </c>
      <c r="F347" s="142">
        <v>0.51</v>
      </c>
      <c r="G347" s="366">
        <f t="shared" si="4"/>
        <v>401.69466946524068</v>
      </c>
      <c r="H347" s="597">
        <v>204.86428142727274</v>
      </c>
      <c r="I347" s="358">
        <v>0</v>
      </c>
      <c r="J347" s="337">
        <v>0</v>
      </c>
      <c r="K347" s="337">
        <v>0</v>
      </c>
      <c r="O347" s="115"/>
      <c r="P347" s="285"/>
      <c r="Q347" s="126"/>
      <c r="R347" s="126"/>
      <c r="S347" s="126"/>
      <c r="T347" s="126"/>
      <c r="U347" s="126"/>
      <c r="V347" s="126"/>
    </row>
    <row r="348" spans="1:22" ht="14.25" customHeight="1" x14ac:dyDescent="0.2">
      <c r="A348" s="676"/>
      <c r="B348" s="174" t="s">
        <v>89</v>
      </c>
      <c r="C348" s="139" t="s">
        <v>369</v>
      </c>
      <c r="D348" s="167" t="s">
        <v>495</v>
      </c>
      <c r="E348" s="141" t="s">
        <v>370</v>
      </c>
      <c r="F348" s="142">
        <v>1.7</v>
      </c>
      <c r="G348" s="366">
        <f t="shared" si="4"/>
        <v>192.24474762032091</v>
      </c>
      <c r="H348" s="597">
        <v>326.81607095454552</v>
      </c>
      <c r="I348" s="358">
        <v>0</v>
      </c>
      <c r="J348" s="337">
        <v>0</v>
      </c>
      <c r="K348" s="337">
        <v>0</v>
      </c>
      <c r="O348" s="115"/>
      <c r="P348" s="285"/>
      <c r="Q348" s="126"/>
      <c r="R348" s="126"/>
      <c r="S348" s="126"/>
      <c r="T348" s="126"/>
      <c r="U348" s="126"/>
      <c r="V348" s="126"/>
    </row>
    <row r="349" spans="1:22" ht="14.25" customHeight="1" thickBot="1" x14ac:dyDescent="0.25">
      <c r="A349" s="676"/>
      <c r="B349" s="175" t="s">
        <v>89</v>
      </c>
      <c r="C349" s="146" t="s">
        <v>40</v>
      </c>
      <c r="D349" s="169" t="s">
        <v>496</v>
      </c>
      <c r="E349" s="148" t="s">
        <v>154</v>
      </c>
      <c r="F349" s="149">
        <v>3.5</v>
      </c>
      <c r="G349" s="368">
        <f t="shared" si="4"/>
        <v>146.08075319999998</v>
      </c>
      <c r="H349" s="597">
        <v>511.28263619999996</v>
      </c>
      <c r="I349" s="362">
        <v>0</v>
      </c>
      <c r="J349" s="343">
        <v>0</v>
      </c>
      <c r="K349" s="343">
        <v>0</v>
      </c>
      <c r="O349" s="115"/>
      <c r="P349" s="285"/>
      <c r="Q349" s="126"/>
      <c r="R349" s="126"/>
      <c r="S349" s="126"/>
      <c r="T349" s="126"/>
      <c r="U349" s="126"/>
      <c r="V349" s="126"/>
    </row>
    <row r="350" spans="1:22" ht="27.75" customHeight="1" thickBot="1" x14ac:dyDescent="0.25">
      <c r="A350" s="676"/>
      <c r="D350" s="125"/>
      <c r="E350" s="125"/>
      <c r="F350" s="125"/>
      <c r="G350" s="125"/>
      <c r="Q350" s="126"/>
      <c r="R350" s="126"/>
      <c r="S350" s="126"/>
      <c r="T350" s="126"/>
      <c r="U350" s="126"/>
      <c r="V350" s="126"/>
    </row>
    <row r="351" spans="1:22" ht="24" customHeight="1" thickBot="1" x14ac:dyDescent="0.25">
      <c r="A351" s="676"/>
      <c r="D351" s="125"/>
      <c r="E351" s="125"/>
      <c r="F351" s="634" t="s">
        <v>388</v>
      </c>
      <c r="G351" s="635"/>
      <c r="H351" s="635"/>
      <c r="I351" s="635"/>
      <c r="J351" s="636"/>
      <c r="Q351" s="126"/>
      <c r="R351" s="126"/>
      <c r="S351" s="126"/>
      <c r="T351" s="126"/>
      <c r="U351" s="126"/>
      <c r="V351" s="126"/>
    </row>
    <row r="352" spans="1:22" ht="26.25" thickBot="1" x14ac:dyDescent="0.25">
      <c r="A352" s="676"/>
      <c r="B352" s="151" t="s">
        <v>82</v>
      </c>
      <c r="C352" s="152" t="s">
        <v>98</v>
      </c>
      <c r="D352" s="152" t="s">
        <v>168</v>
      </c>
      <c r="E352" s="152" t="s">
        <v>167</v>
      </c>
      <c r="F352" s="153" t="s">
        <v>187</v>
      </c>
      <c r="G352" s="153" t="s">
        <v>318</v>
      </c>
      <c r="H352" s="119" t="s">
        <v>319</v>
      </c>
      <c r="I352" s="119" t="s">
        <v>320</v>
      </c>
      <c r="J352" s="119" t="s">
        <v>321</v>
      </c>
      <c r="Q352" s="126"/>
      <c r="R352" s="126"/>
      <c r="S352" s="126"/>
      <c r="T352" s="126"/>
      <c r="U352" s="126"/>
      <c r="V352" s="126"/>
    </row>
    <row r="353" spans="1:22" x14ac:dyDescent="0.2">
      <c r="A353" s="676"/>
      <c r="B353" s="204" t="s">
        <v>50</v>
      </c>
      <c r="C353" s="55" t="s">
        <v>243</v>
      </c>
      <c r="D353" s="138" t="s">
        <v>248</v>
      </c>
      <c r="E353" s="138" t="s">
        <v>254</v>
      </c>
      <c r="F353" s="555">
        <v>2.249841081818182</v>
      </c>
      <c r="G353" s="333"/>
      <c r="H353" s="337"/>
      <c r="I353" s="357">
        <v>0</v>
      </c>
      <c r="J353" s="334">
        <v>0</v>
      </c>
      <c r="Q353" s="126"/>
      <c r="R353" s="126"/>
      <c r="S353" s="126"/>
      <c r="T353" s="126"/>
      <c r="U353" s="126"/>
      <c r="V353" s="126"/>
    </row>
    <row r="354" spans="1:22" x14ac:dyDescent="0.2">
      <c r="A354" s="676"/>
      <c r="B354" s="205" t="s">
        <v>51</v>
      </c>
      <c r="C354" s="56" t="s">
        <v>244</v>
      </c>
      <c r="D354" s="141" t="s">
        <v>249</v>
      </c>
      <c r="E354" s="141" t="s">
        <v>155</v>
      </c>
      <c r="F354" s="556">
        <v>2.249841081818182</v>
      </c>
      <c r="G354" s="336"/>
      <c r="H354" s="558">
        <v>71.448999999999998</v>
      </c>
      <c r="I354" s="338">
        <v>0</v>
      </c>
      <c r="J354" s="337">
        <v>0</v>
      </c>
      <c r="Q354" s="126"/>
      <c r="R354" s="126"/>
      <c r="S354" s="126"/>
      <c r="T354" s="126"/>
      <c r="U354" s="126"/>
      <c r="V354" s="126"/>
    </row>
    <row r="355" spans="1:22" ht="12.75" customHeight="1" x14ac:dyDescent="0.2">
      <c r="A355" s="676"/>
      <c r="B355" s="205" t="s">
        <v>51</v>
      </c>
      <c r="C355" s="56" t="s">
        <v>245</v>
      </c>
      <c r="D355" s="141" t="s">
        <v>250</v>
      </c>
      <c r="E355" s="141" t="s">
        <v>156</v>
      </c>
      <c r="F355" s="556">
        <v>2.249841081818182</v>
      </c>
      <c r="G355" s="336"/>
      <c r="H355" s="558">
        <v>71.448999999999998</v>
      </c>
      <c r="I355" s="338">
        <v>0</v>
      </c>
      <c r="J355" s="337">
        <v>0</v>
      </c>
      <c r="Q355" s="126"/>
      <c r="R355" s="126"/>
      <c r="S355" s="126"/>
      <c r="T355" s="126"/>
      <c r="U355" s="126"/>
      <c r="V355" s="126"/>
    </row>
    <row r="356" spans="1:22" ht="12.75" customHeight="1" x14ac:dyDescent="0.2">
      <c r="A356" s="676"/>
      <c r="B356" s="205" t="s">
        <v>51</v>
      </c>
      <c r="C356" s="56" t="s">
        <v>498</v>
      </c>
      <c r="D356" s="141" t="s">
        <v>500</v>
      </c>
      <c r="E356" s="141" t="s">
        <v>501</v>
      </c>
      <c r="F356" s="556">
        <v>2.249841081818182</v>
      </c>
      <c r="G356" s="339"/>
      <c r="H356" s="558">
        <v>71.448999999999998</v>
      </c>
      <c r="I356" s="338">
        <v>0</v>
      </c>
      <c r="J356" s="337">
        <v>0</v>
      </c>
      <c r="Q356" s="126"/>
      <c r="R356" s="126"/>
      <c r="S356" s="126"/>
      <c r="T356" s="126"/>
      <c r="U356" s="126"/>
      <c r="V356" s="126"/>
    </row>
    <row r="357" spans="1:22" ht="12.75" customHeight="1" x14ac:dyDescent="0.2">
      <c r="A357" s="676"/>
      <c r="B357" s="205" t="s">
        <v>51</v>
      </c>
      <c r="C357" s="56" t="s">
        <v>246</v>
      </c>
      <c r="D357" s="141" t="s">
        <v>251</v>
      </c>
      <c r="E357" s="141" t="s">
        <v>157</v>
      </c>
      <c r="F357" s="556">
        <v>2.249841081818182</v>
      </c>
      <c r="G357" s="339"/>
      <c r="H357" s="457"/>
      <c r="I357" s="338">
        <v>0</v>
      </c>
      <c r="J357" s="337">
        <v>0</v>
      </c>
      <c r="Q357" s="126"/>
      <c r="R357" s="126"/>
      <c r="S357" s="126"/>
      <c r="T357" s="126"/>
      <c r="U357" s="126"/>
      <c r="V357" s="126"/>
    </row>
    <row r="358" spans="1:22" ht="12.75" customHeight="1" x14ac:dyDescent="0.2">
      <c r="A358" s="676"/>
      <c r="B358" s="205" t="s">
        <v>51</v>
      </c>
      <c r="C358" s="56" t="s">
        <v>247</v>
      </c>
      <c r="D358" s="141" t="s">
        <v>252</v>
      </c>
      <c r="E358" s="141" t="s">
        <v>158</v>
      </c>
      <c r="F358" s="557">
        <v>2.249841081818182</v>
      </c>
      <c r="G358" s="340"/>
      <c r="H358" s="341"/>
      <c r="I358" s="338">
        <v>0</v>
      </c>
      <c r="J358" s="337">
        <v>0</v>
      </c>
      <c r="Q358" s="126"/>
      <c r="R358" s="126"/>
      <c r="S358" s="126"/>
      <c r="T358" s="126"/>
      <c r="U358" s="126"/>
      <c r="V358" s="126"/>
    </row>
    <row r="359" spans="1:22" ht="12.75" customHeight="1" thickBot="1" x14ac:dyDescent="0.25">
      <c r="A359" s="676"/>
      <c r="B359" s="206" t="s">
        <v>31</v>
      </c>
      <c r="C359" s="57" t="s">
        <v>67</v>
      </c>
      <c r="D359" s="148" t="s">
        <v>253</v>
      </c>
      <c r="E359" s="148">
        <v>88</v>
      </c>
      <c r="F359" s="559">
        <v>2.249841081818182</v>
      </c>
      <c r="G359" s="391"/>
      <c r="H359" s="343"/>
      <c r="I359" s="344">
        <v>0</v>
      </c>
      <c r="J359" s="343">
        <v>0</v>
      </c>
      <c r="Q359" s="126"/>
      <c r="R359" s="126"/>
      <c r="S359" s="126"/>
      <c r="T359" s="126"/>
      <c r="U359" s="126"/>
      <c r="V359" s="126"/>
    </row>
    <row r="360" spans="1:22" ht="14.25" customHeight="1" thickBot="1" x14ac:dyDescent="0.25">
      <c r="A360" s="676"/>
      <c r="B360" s="159"/>
      <c r="C360" s="160"/>
      <c r="D360" s="125"/>
      <c r="E360" s="125"/>
      <c r="F360" s="125"/>
      <c r="G360" s="125"/>
      <c r="I360" s="110"/>
      <c r="K360" s="161"/>
      <c r="L360" s="125"/>
      <c r="M360" s="125"/>
      <c r="N360" s="125"/>
      <c r="O360" s="114"/>
      <c r="Q360" s="126"/>
      <c r="R360" s="126"/>
      <c r="S360" s="126"/>
      <c r="T360" s="126"/>
      <c r="U360" s="126"/>
      <c r="V360" s="126"/>
    </row>
    <row r="361" spans="1:22" ht="29.25" customHeight="1" thickBot="1" x14ac:dyDescent="0.25">
      <c r="A361" s="676"/>
      <c r="B361" s="159"/>
      <c r="C361" s="160"/>
      <c r="D361" s="634" t="s">
        <v>388</v>
      </c>
      <c r="E361" s="635"/>
      <c r="F361" s="636"/>
      <c r="J361" s="125"/>
      <c r="K361" s="125"/>
      <c r="L361" s="114"/>
      <c r="Q361" s="126"/>
      <c r="R361" s="126"/>
      <c r="S361" s="126"/>
      <c r="T361" s="126"/>
      <c r="U361" s="126"/>
      <c r="V361" s="126"/>
    </row>
    <row r="362" spans="1:22" ht="12.75" customHeight="1" x14ac:dyDescent="0.2">
      <c r="A362" s="676"/>
      <c r="B362" s="647" t="s">
        <v>88</v>
      </c>
      <c r="C362" s="652" t="s">
        <v>72</v>
      </c>
      <c r="D362" s="639" t="s">
        <v>322</v>
      </c>
      <c r="E362" s="639" t="s">
        <v>69</v>
      </c>
      <c r="F362" s="639" t="s">
        <v>68</v>
      </c>
      <c r="Q362" s="126"/>
      <c r="R362" s="126"/>
      <c r="S362" s="126"/>
      <c r="T362" s="126"/>
      <c r="U362" s="126"/>
      <c r="V362" s="126"/>
    </row>
    <row r="363" spans="1:22" ht="13.5" thickBot="1" x14ac:dyDescent="0.25">
      <c r="A363" s="676"/>
      <c r="B363" s="648"/>
      <c r="C363" s="651"/>
      <c r="D363" s="653"/>
      <c r="E363" s="653"/>
      <c r="F363" s="653"/>
      <c r="J363" s="132"/>
      <c r="K363" s="132"/>
      <c r="L363" s="162"/>
      <c r="Q363" s="126"/>
      <c r="R363" s="126"/>
      <c r="S363" s="126"/>
      <c r="T363" s="126"/>
      <c r="U363" s="126"/>
      <c r="V363" s="126"/>
    </row>
    <row r="364" spans="1:22" x14ac:dyDescent="0.2">
      <c r="A364" s="676"/>
      <c r="B364" s="649"/>
      <c r="C364" s="388" t="s">
        <v>502</v>
      </c>
      <c r="D364" s="553">
        <v>79.614599999999982</v>
      </c>
      <c r="E364" s="380">
        <v>0</v>
      </c>
      <c r="F364" s="380">
        <v>0</v>
      </c>
      <c r="Q364" s="126"/>
      <c r="R364" s="126"/>
      <c r="S364" s="126"/>
      <c r="T364" s="126"/>
      <c r="U364" s="126"/>
      <c r="V364" s="126"/>
    </row>
    <row r="365" spans="1:22" x14ac:dyDescent="0.2">
      <c r="A365" s="676"/>
      <c r="B365" s="650"/>
      <c r="C365" s="389" t="s">
        <v>503</v>
      </c>
      <c r="D365" s="553">
        <v>444.00449999999989</v>
      </c>
      <c r="E365" s="381">
        <v>0</v>
      </c>
      <c r="F365" s="381">
        <v>0</v>
      </c>
      <c r="Q365" s="126"/>
      <c r="R365" s="126"/>
      <c r="S365" s="126"/>
      <c r="T365" s="126"/>
      <c r="U365" s="126"/>
      <c r="V365" s="126"/>
    </row>
    <row r="366" spans="1:22" ht="25.5" x14ac:dyDescent="0.2">
      <c r="A366" s="676"/>
      <c r="B366" s="650"/>
      <c r="C366" s="389" t="s">
        <v>504</v>
      </c>
      <c r="D366" s="553">
        <v>25.517499999999995</v>
      </c>
      <c r="E366" s="381">
        <v>0</v>
      </c>
      <c r="F366" s="381">
        <v>0</v>
      </c>
      <c r="Q366" s="126"/>
      <c r="R366" s="126"/>
      <c r="S366" s="126"/>
      <c r="T366" s="126"/>
      <c r="U366" s="126"/>
      <c r="V366" s="126"/>
    </row>
    <row r="367" spans="1:22" ht="26.25" thickBot="1" x14ac:dyDescent="0.25">
      <c r="A367" s="677"/>
      <c r="B367" s="651"/>
      <c r="C367" s="390" t="s">
        <v>505</v>
      </c>
      <c r="D367" s="554">
        <v>288.43126181818178</v>
      </c>
      <c r="E367" s="382">
        <v>0</v>
      </c>
      <c r="F367" s="382">
        <v>0</v>
      </c>
      <c r="Q367" s="126"/>
      <c r="R367" s="126"/>
      <c r="S367" s="126"/>
      <c r="T367" s="126"/>
      <c r="U367" s="126"/>
      <c r="V367" s="126"/>
    </row>
    <row r="368" spans="1:22" ht="13.5" thickBot="1" x14ac:dyDescent="0.25">
      <c r="A368" s="188" t="s">
        <v>326</v>
      </c>
      <c r="Q368" s="126"/>
      <c r="R368" s="126"/>
      <c r="S368" s="126"/>
      <c r="T368" s="126"/>
      <c r="U368" s="126"/>
      <c r="V368" s="126"/>
    </row>
    <row r="369" spans="1:22" ht="24" customHeight="1" thickBot="1" x14ac:dyDescent="0.3">
      <c r="A369" s="384" t="s">
        <v>93</v>
      </c>
      <c r="B369" s="385"/>
      <c r="C369" s="386"/>
      <c r="D369" s="386"/>
      <c r="E369" s="386"/>
      <c r="F369" s="387"/>
      <c r="G369" s="634" t="s">
        <v>388</v>
      </c>
      <c r="H369" s="635"/>
      <c r="I369" s="635"/>
      <c r="J369" s="635"/>
      <c r="K369" s="636"/>
      <c r="Q369" s="126"/>
      <c r="R369" s="126"/>
      <c r="S369" s="126"/>
      <c r="T369" s="126"/>
      <c r="U369" s="126"/>
      <c r="V369" s="126"/>
    </row>
    <row r="370" spans="1:22" ht="39" thickBot="1" x14ac:dyDescent="0.25">
      <c r="A370" s="177" t="s">
        <v>16</v>
      </c>
      <c r="B370" s="116" t="s">
        <v>32</v>
      </c>
      <c r="C370" s="134" t="s">
        <v>169</v>
      </c>
      <c r="D370" s="117" t="s">
        <v>168</v>
      </c>
      <c r="E370" s="135" t="s">
        <v>167</v>
      </c>
      <c r="F370" s="178" t="s">
        <v>30</v>
      </c>
      <c r="G370" s="176" t="s">
        <v>186</v>
      </c>
      <c r="H370" s="119" t="s">
        <v>189</v>
      </c>
      <c r="I370" s="119" t="s">
        <v>315</v>
      </c>
      <c r="J370" s="119" t="s">
        <v>316</v>
      </c>
      <c r="K370" s="119" t="s">
        <v>317</v>
      </c>
      <c r="Q370" s="126"/>
      <c r="R370" s="126"/>
      <c r="S370" s="126"/>
      <c r="T370" s="126"/>
      <c r="U370" s="126"/>
      <c r="V370" s="126"/>
    </row>
    <row r="371" spans="1:22" ht="15" customHeight="1" x14ac:dyDescent="0.2">
      <c r="A371" s="637" t="s">
        <v>93</v>
      </c>
      <c r="B371" s="171" t="s">
        <v>44</v>
      </c>
      <c r="C371" s="172" t="s">
        <v>34</v>
      </c>
      <c r="D371" s="173" t="s">
        <v>456</v>
      </c>
      <c r="E371" s="138" t="s">
        <v>199</v>
      </c>
      <c r="F371" s="279">
        <v>1.5</v>
      </c>
      <c r="G371" s="364">
        <f>H371/F371</f>
        <v>29.317190890909092</v>
      </c>
      <c r="H371" s="596">
        <v>43.97578633636364</v>
      </c>
      <c r="I371" s="365">
        <v>0</v>
      </c>
      <c r="J371" s="356">
        <v>0</v>
      </c>
      <c r="K371" s="356">
        <v>0</v>
      </c>
      <c r="O371" s="115"/>
      <c r="P371" s="285"/>
      <c r="Q371" s="126"/>
      <c r="R371" s="126"/>
      <c r="S371" s="126"/>
      <c r="T371" s="126"/>
      <c r="U371" s="126"/>
      <c r="V371" s="126"/>
    </row>
    <row r="372" spans="1:22" ht="15" x14ac:dyDescent="0.2">
      <c r="A372" s="638"/>
      <c r="B372" s="174" t="s">
        <v>44</v>
      </c>
      <c r="C372" s="139" t="s">
        <v>363</v>
      </c>
      <c r="D372" s="173" t="s">
        <v>457</v>
      </c>
      <c r="E372" s="141" t="s">
        <v>362</v>
      </c>
      <c r="F372" s="142">
        <v>2.1</v>
      </c>
      <c r="G372" s="366">
        <f t="shared" ref="G372:G414" si="5">H372/F372</f>
        <v>26.673936545454549</v>
      </c>
      <c r="H372" s="597">
        <v>56.015266745454554</v>
      </c>
      <c r="I372" s="358">
        <v>0</v>
      </c>
      <c r="J372" s="337">
        <v>0</v>
      </c>
      <c r="K372" s="337">
        <v>0</v>
      </c>
      <c r="O372" s="115"/>
      <c r="P372" s="285"/>
      <c r="Q372" s="126"/>
      <c r="R372" s="126"/>
      <c r="S372" s="126"/>
      <c r="T372" s="126"/>
      <c r="U372" s="126"/>
      <c r="V372" s="126"/>
    </row>
    <row r="373" spans="1:22" ht="15" x14ac:dyDescent="0.2">
      <c r="A373" s="638"/>
      <c r="B373" s="174" t="s">
        <v>44</v>
      </c>
      <c r="C373" s="139" t="s">
        <v>35</v>
      </c>
      <c r="D373" s="173" t="s">
        <v>458</v>
      </c>
      <c r="E373" s="141" t="s">
        <v>200</v>
      </c>
      <c r="F373" s="142">
        <v>3.75</v>
      </c>
      <c r="G373" s="366">
        <f t="shared" si="5"/>
        <v>15.379958465454548</v>
      </c>
      <c r="H373" s="597">
        <v>57.674844245454558</v>
      </c>
      <c r="I373" s="358">
        <v>0</v>
      </c>
      <c r="J373" s="337">
        <v>0</v>
      </c>
      <c r="K373" s="337">
        <v>0</v>
      </c>
      <c r="O373" s="115"/>
      <c r="P373" s="285"/>
      <c r="Q373" s="126"/>
      <c r="R373" s="126"/>
      <c r="S373" s="126"/>
      <c r="T373" s="126"/>
      <c r="U373" s="126"/>
      <c r="V373" s="126"/>
    </row>
    <row r="374" spans="1:22" ht="15" x14ac:dyDescent="0.2">
      <c r="A374" s="638"/>
      <c r="B374" s="174" t="s">
        <v>44</v>
      </c>
      <c r="C374" s="139" t="s">
        <v>37</v>
      </c>
      <c r="D374" s="173" t="s">
        <v>459</v>
      </c>
      <c r="E374" s="141" t="s">
        <v>201</v>
      </c>
      <c r="F374" s="142">
        <v>7.6</v>
      </c>
      <c r="G374" s="366">
        <f t="shared" si="5"/>
        <v>11.155695836124403</v>
      </c>
      <c r="H374" s="597">
        <v>84.783288354545462</v>
      </c>
      <c r="I374" s="358">
        <v>0</v>
      </c>
      <c r="J374" s="337">
        <v>0</v>
      </c>
      <c r="K374" s="337">
        <v>0</v>
      </c>
      <c r="O374" s="115"/>
      <c r="P374" s="285"/>
      <c r="Q374" s="126"/>
      <c r="R374" s="126"/>
      <c r="S374" s="126"/>
      <c r="T374" s="126"/>
      <c r="U374" s="126"/>
      <c r="V374" s="126"/>
    </row>
    <row r="375" spans="1:22" ht="15" x14ac:dyDescent="0.2">
      <c r="A375" s="638"/>
      <c r="B375" s="174" t="s">
        <v>44</v>
      </c>
      <c r="C375" s="139" t="s">
        <v>364</v>
      </c>
      <c r="D375" s="173" t="s">
        <v>460</v>
      </c>
      <c r="E375" s="141" t="s">
        <v>361</v>
      </c>
      <c r="F375" s="142">
        <v>10.8</v>
      </c>
      <c r="G375" s="366">
        <f t="shared" si="5"/>
        <v>10.615149416666664</v>
      </c>
      <c r="H375" s="597">
        <v>114.64361369999999</v>
      </c>
      <c r="I375" s="358">
        <v>0</v>
      </c>
      <c r="J375" s="337">
        <v>0</v>
      </c>
      <c r="K375" s="337">
        <v>0</v>
      </c>
      <c r="O375" s="115"/>
      <c r="P375" s="285"/>
      <c r="Q375" s="126"/>
      <c r="R375" s="126"/>
      <c r="S375" s="126"/>
      <c r="T375" s="126"/>
      <c r="U375" s="126"/>
      <c r="V375" s="126"/>
    </row>
    <row r="376" spans="1:22" ht="15" x14ac:dyDescent="0.2">
      <c r="A376" s="638"/>
      <c r="B376" s="174" t="s">
        <v>45</v>
      </c>
      <c r="C376" s="139" t="s">
        <v>38</v>
      </c>
      <c r="D376" s="167" t="s">
        <v>461</v>
      </c>
      <c r="E376" s="141" t="s">
        <v>115</v>
      </c>
      <c r="F376" s="142">
        <v>0.93500000000000005</v>
      </c>
      <c r="G376" s="366">
        <f t="shared" si="5"/>
        <v>25.946530092367524</v>
      </c>
      <c r="H376" s="597">
        <v>24.260005636363637</v>
      </c>
      <c r="I376" s="358">
        <v>0</v>
      </c>
      <c r="J376" s="337">
        <v>0</v>
      </c>
      <c r="K376" s="337">
        <v>0</v>
      </c>
      <c r="O376" s="115"/>
      <c r="P376" s="285"/>
      <c r="Q376" s="126"/>
      <c r="R376" s="126"/>
      <c r="S376" s="126"/>
      <c r="T376" s="126"/>
      <c r="U376" s="126"/>
      <c r="V376" s="126"/>
    </row>
    <row r="377" spans="1:22" ht="15" x14ac:dyDescent="0.2">
      <c r="A377" s="638"/>
      <c r="B377" s="174" t="s">
        <v>46</v>
      </c>
      <c r="C377" s="139" t="s">
        <v>34</v>
      </c>
      <c r="D377" s="167" t="s">
        <v>462</v>
      </c>
      <c r="E377" s="141" t="s">
        <v>116</v>
      </c>
      <c r="F377" s="142">
        <v>3.2</v>
      </c>
      <c r="G377" s="366">
        <f t="shared" si="5"/>
        <v>9.4011293607954531</v>
      </c>
      <c r="H377" s="597">
        <v>30.083613954545452</v>
      </c>
      <c r="I377" s="358">
        <v>0</v>
      </c>
      <c r="J377" s="337">
        <v>0</v>
      </c>
      <c r="K377" s="337">
        <v>0</v>
      </c>
      <c r="O377" s="115"/>
      <c r="P377" s="285"/>
      <c r="Q377" s="126"/>
      <c r="R377" s="126"/>
      <c r="S377" s="126"/>
      <c r="T377" s="126"/>
      <c r="U377" s="126"/>
      <c r="V377" s="126"/>
    </row>
    <row r="378" spans="1:22" ht="15" x14ac:dyDescent="0.2">
      <c r="A378" s="638"/>
      <c r="B378" s="174" t="s">
        <v>46</v>
      </c>
      <c r="C378" s="139" t="s">
        <v>35</v>
      </c>
      <c r="D378" s="167" t="s">
        <v>463</v>
      </c>
      <c r="E378" s="141" t="s">
        <v>118</v>
      </c>
      <c r="F378" s="142">
        <v>8</v>
      </c>
      <c r="G378" s="366">
        <f t="shared" si="5"/>
        <v>4.7064109193181825</v>
      </c>
      <c r="H378" s="597">
        <v>37.65128735454546</v>
      </c>
      <c r="I378" s="358">
        <v>0</v>
      </c>
      <c r="J378" s="337">
        <v>0</v>
      </c>
      <c r="K378" s="337">
        <v>0</v>
      </c>
      <c r="O378" s="115"/>
      <c r="P378" s="285"/>
      <c r="Q378" s="126"/>
      <c r="R378" s="126"/>
      <c r="S378" s="126"/>
      <c r="T378" s="126"/>
      <c r="U378" s="126"/>
      <c r="V378" s="126"/>
    </row>
    <row r="379" spans="1:22" ht="15" x14ac:dyDescent="0.2">
      <c r="A379" s="638"/>
      <c r="B379" s="174" t="s">
        <v>46</v>
      </c>
      <c r="C379" s="139" t="s">
        <v>37</v>
      </c>
      <c r="D379" s="167" t="s">
        <v>464</v>
      </c>
      <c r="E379" s="141" t="s">
        <v>119</v>
      </c>
      <c r="F379" s="142">
        <v>16.55</v>
      </c>
      <c r="G379" s="366">
        <f t="shared" si="5"/>
        <v>3.0028279511123315</v>
      </c>
      <c r="H379" s="597">
        <v>49.696802590909087</v>
      </c>
      <c r="I379" s="358">
        <v>0</v>
      </c>
      <c r="J379" s="337">
        <v>0</v>
      </c>
      <c r="K379" s="337">
        <v>0</v>
      </c>
      <c r="O379" s="115"/>
      <c r="P379" s="285"/>
      <c r="Q379" s="126"/>
      <c r="R379" s="126"/>
      <c r="S379" s="126"/>
      <c r="T379" s="126"/>
      <c r="U379" s="126"/>
      <c r="V379" s="126"/>
    </row>
    <row r="380" spans="1:22" ht="15" x14ac:dyDescent="0.2">
      <c r="A380" s="638"/>
      <c r="B380" s="174" t="s">
        <v>47</v>
      </c>
      <c r="C380" s="139" t="s">
        <v>38</v>
      </c>
      <c r="D380" s="174" t="s">
        <v>465</v>
      </c>
      <c r="E380" s="141" t="s">
        <v>121</v>
      </c>
      <c r="F380" s="142">
        <v>0.41</v>
      </c>
      <c r="G380" s="366">
        <f t="shared" si="5"/>
        <v>501.12616909090923</v>
      </c>
      <c r="H380" s="597">
        <v>205.46172932727276</v>
      </c>
      <c r="I380" s="358">
        <v>0</v>
      </c>
      <c r="J380" s="337">
        <v>0</v>
      </c>
      <c r="K380" s="337">
        <v>0</v>
      </c>
      <c r="O380" s="115"/>
      <c r="P380" s="285"/>
      <c r="Q380" s="126"/>
      <c r="R380" s="126"/>
      <c r="S380" s="126"/>
      <c r="T380" s="126"/>
      <c r="U380" s="126"/>
      <c r="V380" s="126"/>
    </row>
    <row r="381" spans="1:22" ht="15" x14ac:dyDescent="0.2">
      <c r="A381" s="638"/>
      <c r="B381" s="174" t="s">
        <v>47</v>
      </c>
      <c r="C381" s="139" t="s">
        <v>34</v>
      </c>
      <c r="D381" s="174" t="s">
        <v>466</v>
      </c>
      <c r="E381" s="141" t="s">
        <v>205</v>
      </c>
      <c r="F381" s="142">
        <v>1.4</v>
      </c>
      <c r="G381" s="366">
        <f t="shared" si="5"/>
        <v>195.95946272727275</v>
      </c>
      <c r="H381" s="597">
        <v>274.34324781818185</v>
      </c>
      <c r="I381" s="358">
        <v>0</v>
      </c>
      <c r="J381" s="337">
        <v>0</v>
      </c>
      <c r="K381" s="337">
        <v>0</v>
      </c>
      <c r="O381" s="115"/>
      <c r="P381" s="285"/>
      <c r="Q381" s="126"/>
      <c r="R381" s="126"/>
      <c r="S381" s="126"/>
      <c r="T381" s="126"/>
      <c r="U381" s="126"/>
      <c r="V381" s="126"/>
    </row>
    <row r="382" spans="1:22" ht="15" x14ac:dyDescent="0.2">
      <c r="A382" s="638"/>
      <c r="B382" s="174" t="s">
        <v>47</v>
      </c>
      <c r="C382" s="139" t="s">
        <v>37</v>
      </c>
      <c r="D382" s="174" t="s">
        <v>467</v>
      </c>
      <c r="E382" s="141" t="s">
        <v>206</v>
      </c>
      <c r="F382" s="142">
        <v>7.3</v>
      </c>
      <c r="G382" s="366">
        <f t="shared" si="5"/>
        <v>109.50979440597762</v>
      </c>
      <c r="H382" s="597">
        <v>799.42149916363655</v>
      </c>
      <c r="I382" s="358">
        <v>0</v>
      </c>
      <c r="J382" s="337">
        <v>0</v>
      </c>
      <c r="K382" s="337">
        <v>0</v>
      </c>
      <c r="O382" s="115"/>
      <c r="P382" s="285"/>
      <c r="Q382" s="126"/>
      <c r="R382" s="126"/>
      <c r="S382" s="126"/>
      <c r="T382" s="126"/>
      <c r="U382" s="126"/>
      <c r="V382" s="126"/>
    </row>
    <row r="383" spans="1:22" ht="15" x14ac:dyDescent="0.2">
      <c r="A383" s="638"/>
      <c r="B383" s="174" t="s">
        <v>43</v>
      </c>
      <c r="C383" s="139" t="s">
        <v>38</v>
      </c>
      <c r="D383" s="167" t="s">
        <v>468</v>
      </c>
      <c r="E383" s="141" t="s">
        <v>122</v>
      </c>
      <c r="F383" s="142">
        <v>0.47</v>
      </c>
      <c r="G383" s="366">
        <f t="shared" si="5"/>
        <v>53.478841682785308</v>
      </c>
      <c r="H383" s="597">
        <v>25.135055590909094</v>
      </c>
      <c r="I383" s="358">
        <v>0</v>
      </c>
      <c r="J383" s="337">
        <v>0</v>
      </c>
      <c r="K383" s="337">
        <v>0</v>
      </c>
      <c r="O383" s="115"/>
      <c r="P383" s="285"/>
      <c r="Q383" s="126"/>
      <c r="R383" s="126"/>
      <c r="S383" s="126"/>
      <c r="T383" s="126"/>
      <c r="U383" s="126"/>
      <c r="V383" s="126"/>
    </row>
    <row r="384" spans="1:22" ht="15" x14ac:dyDescent="0.2">
      <c r="A384" s="638"/>
      <c r="B384" s="174" t="s">
        <v>43</v>
      </c>
      <c r="C384" s="139" t="s">
        <v>34</v>
      </c>
      <c r="D384" s="167" t="s">
        <v>469</v>
      </c>
      <c r="E384" s="141" t="s">
        <v>123</v>
      </c>
      <c r="F384" s="142">
        <v>1.5249999999999999</v>
      </c>
      <c r="G384" s="366">
        <f t="shared" si="5"/>
        <v>20.767720345752611</v>
      </c>
      <c r="H384" s="597">
        <v>31.670773527272729</v>
      </c>
      <c r="I384" s="358">
        <v>0</v>
      </c>
      <c r="J384" s="337">
        <v>0</v>
      </c>
      <c r="K384" s="337">
        <v>0</v>
      </c>
      <c r="O384" s="115"/>
      <c r="P384" s="285"/>
      <c r="Q384" s="126"/>
      <c r="R384" s="126"/>
      <c r="S384" s="126"/>
      <c r="T384" s="126"/>
      <c r="U384" s="126"/>
      <c r="V384" s="126"/>
    </row>
    <row r="385" spans="1:22" ht="15" x14ac:dyDescent="0.2">
      <c r="A385" s="638"/>
      <c r="B385" s="174" t="s">
        <v>43</v>
      </c>
      <c r="C385" s="139" t="s">
        <v>375</v>
      </c>
      <c r="D385" s="167" t="s">
        <v>470</v>
      </c>
      <c r="E385" s="141" t="s">
        <v>385</v>
      </c>
      <c r="F385" s="142">
        <v>1.6</v>
      </c>
      <c r="G385" s="366">
        <f t="shared" si="5"/>
        <v>19.794233454545456</v>
      </c>
      <c r="H385" s="597">
        <v>31.670773527272729</v>
      </c>
      <c r="I385" s="358">
        <v>0</v>
      </c>
      <c r="J385" s="337">
        <v>0</v>
      </c>
      <c r="K385" s="337">
        <v>0</v>
      </c>
      <c r="O385" s="115"/>
      <c r="P385" s="285"/>
      <c r="Q385" s="126"/>
      <c r="R385" s="126"/>
      <c r="S385" s="126"/>
      <c r="T385" s="126"/>
      <c r="U385" s="126"/>
      <c r="V385" s="126"/>
    </row>
    <row r="386" spans="1:22" ht="15" x14ac:dyDescent="0.2">
      <c r="A386" s="638"/>
      <c r="B386" s="174" t="s">
        <v>43</v>
      </c>
      <c r="C386" s="139" t="s">
        <v>35</v>
      </c>
      <c r="D386" s="167" t="s">
        <v>471</v>
      </c>
      <c r="E386" s="141" t="s">
        <v>124</v>
      </c>
      <c r="F386" s="142">
        <v>3.75</v>
      </c>
      <c r="G386" s="366">
        <f t="shared" si="5"/>
        <v>9.226043934545455</v>
      </c>
      <c r="H386" s="597">
        <v>34.597664754545455</v>
      </c>
      <c r="I386" s="358">
        <v>0</v>
      </c>
      <c r="J386" s="337">
        <v>0</v>
      </c>
      <c r="K386" s="337">
        <v>0</v>
      </c>
      <c r="O386" s="115"/>
      <c r="P386" s="285"/>
      <c r="Q386" s="126"/>
      <c r="R386" s="126"/>
      <c r="S386" s="126"/>
      <c r="T386" s="126"/>
      <c r="U386" s="126"/>
      <c r="V386" s="126"/>
    </row>
    <row r="387" spans="1:22" ht="15" x14ac:dyDescent="0.2">
      <c r="A387" s="638"/>
      <c r="B387" s="174" t="s">
        <v>43</v>
      </c>
      <c r="C387" s="139" t="s">
        <v>37</v>
      </c>
      <c r="D387" s="167" t="s">
        <v>472</v>
      </c>
      <c r="E387" s="141" t="s">
        <v>126</v>
      </c>
      <c r="F387" s="142">
        <v>7.5</v>
      </c>
      <c r="G387" s="366">
        <f t="shared" si="5"/>
        <v>4.8511964836363637</v>
      </c>
      <c r="H387" s="597">
        <v>36.383973627272731</v>
      </c>
      <c r="I387" s="358">
        <v>0</v>
      </c>
      <c r="J387" s="337">
        <v>0</v>
      </c>
      <c r="K387" s="337">
        <v>0</v>
      </c>
      <c r="O387" s="115"/>
      <c r="P387" s="285"/>
      <c r="Q387" s="126"/>
      <c r="R387" s="126"/>
      <c r="S387" s="126"/>
      <c r="T387" s="126"/>
      <c r="U387" s="126"/>
      <c r="V387" s="126"/>
    </row>
    <row r="388" spans="1:22" ht="15" x14ac:dyDescent="0.2">
      <c r="A388" s="638"/>
      <c r="B388" s="174" t="s">
        <v>43</v>
      </c>
      <c r="C388" s="139" t="s">
        <v>39</v>
      </c>
      <c r="D388" s="167" t="s">
        <v>473</v>
      </c>
      <c r="E388" s="141" t="s">
        <v>128</v>
      </c>
      <c r="F388" s="142">
        <v>51.3</v>
      </c>
      <c r="G388" s="366">
        <f t="shared" si="5"/>
        <v>5.2567698149920252</v>
      </c>
      <c r="H388" s="597">
        <v>269.67229150909088</v>
      </c>
      <c r="I388" s="358">
        <v>0</v>
      </c>
      <c r="J388" s="337">
        <v>0</v>
      </c>
      <c r="K388" s="337">
        <v>0</v>
      </c>
      <c r="O388" s="115"/>
      <c r="P388" s="285"/>
      <c r="Q388" s="126"/>
      <c r="R388" s="126"/>
      <c r="S388" s="126"/>
      <c r="T388" s="126"/>
      <c r="U388" s="126"/>
      <c r="V388" s="126"/>
    </row>
    <row r="389" spans="1:22" ht="15" x14ac:dyDescent="0.2">
      <c r="A389" s="638"/>
      <c r="B389" s="174" t="s">
        <v>42</v>
      </c>
      <c r="C389" s="139" t="s">
        <v>66</v>
      </c>
      <c r="D389" s="167" t="s">
        <v>474</v>
      </c>
      <c r="E389" s="141" t="s">
        <v>131</v>
      </c>
      <c r="F389" s="142">
        <v>115.4</v>
      </c>
      <c r="G389" s="366">
        <f t="shared" si="5"/>
        <v>3.2224095021269887</v>
      </c>
      <c r="H389" s="597">
        <v>371.86605654545451</v>
      </c>
      <c r="I389" s="358">
        <v>0</v>
      </c>
      <c r="J389" s="337">
        <v>0</v>
      </c>
      <c r="K389" s="337">
        <v>0</v>
      </c>
      <c r="O389" s="115"/>
      <c r="P389" s="285"/>
      <c r="Q389" s="126"/>
      <c r="R389" s="126"/>
      <c r="S389" s="126"/>
      <c r="T389" s="126"/>
      <c r="U389" s="126"/>
      <c r="V389" s="126"/>
    </row>
    <row r="390" spans="1:22" ht="15" x14ac:dyDescent="0.2">
      <c r="A390" s="638"/>
      <c r="B390" s="174" t="s">
        <v>49</v>
      </c>
      <c r="C390" s="139" t="s">
        <v>38</v>
      </c>
      <c r="D390" s="174" t="s">
        <v>475</v>
      </c>
      <c r="E390" s="141" t="s">
        <v>132</v>
      </c>
      <c r="F390" s="142">
        <v>0.93500000000000005</v>
      </c>
      <c r="G390" s="366">
        <f t="shared" si="5"/>
        <v>54.603891686922701</v>
      </c>
      <c r="H390" s="597">
        <v>51.054638727272732</v>
      </c>
      <c r="I390" s="358">
        <v>0</v>
      </c>
      <c r="J390" s="337">
        <v>0</v>
      </c>
      <c r="K390" s="337">
        <v>0</v>
      </c>
      <c r="O390" s="115"/>
      <c r="P390" s="285"/>
      <c r="Q390" s="126"/>
      <c r="R390" s="126"/>
      <c r="S390" s="126"/>
      <c r="T390" s="126"/>
      <c r="U390" s="126"/>
      <c r="V390" s="126"/>
    </row>
    <row r="391" spans="1:22" ht="15" x14ac:dyDescent="0.2">
      <c r="A391" s="638"/>
      <c r="B391" s="174" t="s">
        <v>49</v>
      </c>
      <c r="C391" s="139" t="s">
        <v>34</v>
      </c>
      <c r="D391" s="174" t="s">
        <v>476</v>
      </c>
      <c r="E391" s="141" t="s">
        <v>134</v>
      </c>
      <c r="F391" s="142">
        <v>3.52</v>
      </c>
      <c r="G391" s="366">
        <f t="shared" si="5"/>
        <v>25.015387709194215</v>
      </c>
      <c r="H391" s="597">
        <v>88.054164736363632</v>
      </c>
      <c r="I391" s="358">
        <v>0</v>
      </c>
      <c r="J391" s="337">
        <v>0</v>
      </c>
      <c r="K391" s="337">
        <v>0</v>
      </c>
      <c r="O391" s="115"/>
      <c r="P391" s="285"/>
      <c r="Q391" s="126"/>
      <c r="R391" s="126"/>
      <c r="S391" s="126"/>
      <c r="T391" s="126"/>
      <c r="U391" s="126"/>
      <c r="V391" s="126"/>
    </row>
    <row r="392" spans="1:22" ht="15" x14ac:dyDescent="0.2">
      <c r="A392" s="638"/>
      <c r="B392" s="174" t="s">
        <v>49</v>
      </c>
      <c r="C392" s="139" t="s">
        <v>35</v>
      </c>
      <c r="D392" s="174" t="s">
        <v>477</v>
      </c>
      <c r="E392" s="141" t="s">
        <v>135</v>
      </c>
      <c r="F392" s="142">
        <v>8.9700000000000006</v>
      </c>
      <c r="G392" s="366">
        <f t="shared" si="5"/>
        <v>20.937554019458801</v>
      </c>
      <c r="H392" s="597">
        <v>187.80985955454545</v>
      </c>
      <c r="I392" s="358">
        <v>0</v>
      </c>
      <c r="J392" s="337">
        <v>0</v>
      </c>
      <c r="K392" s="337">
        <v>0</v>
      </c>
      <c r="O392" s="115"/>
      <c r="P392" s="285"/>
      <c r="Q392" s="126"/>
      <c r="R392" s="126"/>
      <c r="S392" s="126"/>
      <c r="T392" s="126"/>
      <c r="U392" s="126"/>
      <c r="V392" s="126"/>
    </row>
    <row r="393" spans="1:22" ht="15" x14ac:dyDescent="0.2">
      <c r="A393" s="638"/>
      <c r="B393" s="174" t="s">
        <v>49</v>
      </c>
      <c r="C393" s="139" t="s">
        <v>39</v>
      </c>
      <c r="D393" s="174" t="s">
        <v>478</v>
      </c>
      <c r="E393" s="141" t="s">
        <v>207</v>
      </c>
      <c r="F393" s="142">
        <v>124.4</v>
      </c>
      <c r="G393" s="366">
        <f t="shared" si="5"/>
        <v>15.655477113928676</v>
      </c>
      <c r="H393" s="597">
        <v>1947.5413529727273</v>
      </c>
      <c r="I393" s="358">
        <v>0</v>
      </c>
      <c r="J393" s="337">
        <v>0</v>
      </c>
      <c r="K393" s="337">
        <v>0</v>
      </c>
      <c r="O393" s="115"/>
      <c r="P393" s="285"/>
      <c r="Q393" s="126"/>
      <c r="R393" s="126"/>
      <c r="S393" s="126"/>
      <c r="T393" s="126"/>
      <c r="U393" s="126"/>
      <c r="V393" s="126"/>
    </row>
    <row r="394" spans="1:22" ht="15" x14ac:dyDescent="0.2">
      <c r="A394" s="638"/>
      <c r="B394" s="174" t="s">
        <v>49</v>
      </c>
      <c r="C394" s="139" t="s">
        <v>37</v>
      </c>
      <c r="D394" s="174" t="s">
        <v>479</v>
      </c>
      <c r="E394" s="141" t="s">
        <v>137</v>
      </c>
      <c r="F394" s="142">
        <v>18.690000000000001</v>
      </c>
      <c r="G394" s="366">
        <f t="shared" si="5"/>
        <v>15.667302778345251</v>
      </c>
      <c r="H394" s="597">
        <v>292.82188892727277</v>
      </c>
      <c r="I394" s="358">
        <v>0</v>
      </c>
      <c r="J394" s="337">
        <v>0</v>
      </c>
      <c r="K394" s="337">
        <v>0</v>
      </c>
      <c r="O394" s="115"/>
      <c r="P394" s="285"/>
      <c r="Q394" s="126"/>
      <c r="R394" s="126"/>
      <c r="S394" s="126"/>
      <c r="T394" s="126"/>
      <c r="U394" s="126"/>
      <c r="V394" s="126"/>
    </row>
    <row r="395" spans="1:22" ht="15" x14ac:dyDescent="0.2">
      <c r="A395" s="638"/>
      <c r="B395" s="174" t="s">
        <v>203</v>
      </c>
      <c r="C395" s="139" t="s">
        <v>38</v>
      </c>
      <c r="D395" s="167" t="s">
        <v>480</v>
      </c>
      <c r="E395" s="141" t="s">
        <v>139</v>
      </c>
      <c r="F395" s="142">
        <v>0.5</v>
      </c>
      <c r="G395" s="366">
        <f t="shared" si="5"/>
        <v>81.446028872727268</v>
      </c>
      <c r="H395" s="597">
        <v>40.723014436363634</v>
      </c>
      <c r="I395" s="358">
        <v>0</v>
      </c>
      <c r="J395" s="337">
        <v>0</v>
      </c>
      <c r="K395" s="337">
        <v>0</v>
      </c>
      <c r="O395" s="115"/>
      <c r="P395" s="285"/>
      <c r="Q395" s="126"/>
      <c r="R395" s="126"/>
      <c r="S395" s="126"/>
      <c r="T395" s="126"/>
      <c r="U395" s="126"/>
      <c r="V395" s="126"/>
    </row>
    <row r="396" spans="1:22" ht="15" x14ac:dyDescent="0.2">
      <c r="A396" s="638"/>
      <c r="B396" s="174" t="s">
        <v>203</v>
      </c>
      <c r="C396" s="139" t="s">
        <v>34</v>
      </c>
      <c r="D396" s="167" t="s">
        <v>481</v>
      </c>
      <c r="E396" s="141" t="s">
        <v>141</v>
      </c>
      <c r="F396" s="142">
        <v>1.6</v>
      </c>
      <c r="G396" s="366">
        <f t="shared" si="5"/>
        <v>43.824161301136364</v>
      </c>
      <c r="H396" s="597">
        <v>70.118658081818182</v>
      </c>
      <c r="I396" s="358">
        <v>0</v>
      </c>
      <c r="J396" s="337">
        <v>0</v>
      </c>
      <c r="K396" s="337">
        <v>0</v>
      </c>
      <c r="O396" s="115"/>
      <c r="P396" s="285"/>
      <c r="Q396" s="126"/>
      <c r="R396" s="126"/>
      <c r="S396" s="126"/>
      <c r="T396" s="126"/>
      <c r="U396" s="126"/>
      <c r="V396" s="126"/>
    </row>
    <row r="397" spans="1:22" ht="15" x14ac:dyDescent="0.2">
      <c r="A397" s="638"/>
      <c r="B397" s="174" t="s">
        <v>203</v>
      </c>
      <c r="C397" s="139" t="s">
        <v>35</v>
      </c>
      <c r="D397" s="167" t="s">
        <v>482</v>
      </c>
      <c r="E397" s="141" t="s">
        <v>142</v>
      </c>
      <c r="F397" s="142">
        <v>4</v>
      </c>
      <c r="G397" s="366">
        <f t="shared" si="5"/>
        <v>23.959772979545452</v>
      </c>
      <c r="H397" s="597">
        <v>95.839091918181808</v>
      </c>
      <c r="I397" s="358">
        <v>0</v>
      </c>
      <c r="J397" s="337">
        <v>0</v>
      </c>
      <c r="K397" s="337">
        <v>0</v>
      </c>
      <c r="O397" s="115"/>
      <c r="P397" s="285"/>
      <c r="Q397" s="126"/>
      <c r="R397" s="126"/>
      <c r="S397" s="126"/>
      <c r="T397" s="126"/>
      <c r="U397" s="126"/>
      <c r="V397" s="126"/>
    </row>
    <row r="398" spans="1:22" ht="15" x14ac:dyDescent="0.2">
      <c r="A398" s="638"/>
      <c r="B398" s="174" t="s">
        <v>203</v>
      </c>
      <c r="C398" s="139" t="s">
        <v>37</v>
      </c>
      <c r="D398" s="167" t="s">
        <v>483</v>
      </c>
      <c r="E398" s="141" t="s">
        <v>144</v>
      </c>
      <c r="F398" s="142">
        <v>8</v>
      </c>
      <c r="G398" s="366">
        <f t="shared" si="5"/>
        <v>16.307611997727271</v>
      </c>
      <c r="H398" s="597">
        <v>130.46089598181817</v>
      </c>
      <c r="I398" s="358">
        <v>0</v>
      </c>
      <c r="J398" s="337">
        <v>0</v>
      </c>
      <c r="K398" s="337">
        <v>0</v>
      </c>
      <c r="O398" s="115"/>
      <c r="P398" s="285"/>
      <c r="Q398" s="126"/>
      <c r="R398" s="126"/>
      <c r="S398" s="126"/>
      <c r="T398" s="126"/>
      <c r="U398" s="126"/>
      <c r="V398" s="126"/>
    </row>
    <row r="399" spans="1:22" ht="15" x14ac:dyDescent="0.2">
      <c r="A399" s="638"/>
      <c r="B399" s="174" t="s">
        <v>65</v>
      </c>
      <c r="C399" s="139" t="s">
        <v>38</v>
      </c>
      <c r="D399" s="167" t="s">
        <v>484</v>
      </c>
      <c r="E399" s="141" t="s">
        <v>146</v>
      </c>
      <c r="F399" s="142">
        <v>0.4</v>
      </c>
      <c r="G399" s="366">
        <f t="shared" si="5"/>
        <v>49.244190545454543</v>
      </c>
      <c r="H399" s="597">
        <v>19.697676218181819</v>
      </c>
      <c r="I399" s="358">
        <v>0</v>
      </c>
      <c r="J399" s="337">
        <v>0</v>
      </c>
      <c r="K399" s="337">
        <v>0</v>
      </c>
      <c r="O399" s="115"/>
      <c r="P399" s="285"/>
      <c r="Q399" s="126"/>
      <c r="R399" s="126"/>
      <c r="S399" s="126"/>
      <c r="T399" s="126"/>
      <c r="U399" s="126"/>
      <c r="V399" s="126"/>
    </row>
    <row r="400" spans="1:22" ht="15" x14ac:dyDescent="0.2">
      <c r="A400" s="638"/>
      <c r="B400" s="174" t="s">
        <v>41</v>
      </c>
      <c r="C400" s="139" t="s">
        <v>117</v>
      </c>
      <c r="D400" s="174" t="s">
        <v>485</v>
      </c>
      <c r="E400" s="141" t="s">
        <v>208</v>
      </c>
      <c r="F400" s="142">
        <v>0.17</v>
      </c>
      <c r="G400" s="366">
        <f t="shared" si="5"/>
        <v>118.43526017647059</v>
      </c>
      <c r="H400" s="598">
        <v>20.133994230000003</v>
      </c>
      <c r="I400" s="358">
        <v>0</v>
      </c>
      <c r="J400" s="337">
        <v>0</v>
      </c>
      <c r="K400" s="337">
        <v>0</v>
      </c>
      <c r="O400" s="115"/>
      <c r="P400" s="285"/>
      <c r="Q400" s="126"/>
      <c r="R400" s="126"/>
      <c r="S400" s="126"/>
      <c r="T400" s="126"/>
      <c r="U400" s="126"/>
      <c r="V400" s="126"/>
    </row>
    <row r="401" spans="1:22" ht="15" x14ac:dyDescent="0.2">
      <c r="A401" s="638"/>
      <c r="B401" s="174" t="s">
        <v>41</v>
      </c>
      <c r="C401" s="139" t="s">
        <v>455</v>
      </c>
      <c r="D401" s="174" t="s">
        <v>486</v>
      </c>
      <c r="E401" s="141" t="s">
        <v>147</v>
      </c>
      <c r="F401" s="142">
        <v>0.49</v>
      </c>
      <c r="G401" s="366">
        <f t="shared" si="5"/>
        <v>41.089784142857148</v>
      </c>
      <c r="H401" s="598">
        <v>20.133994230000003</v>
      </c>
      <c r="I401" s="358">
        <v>0</v>
      </c>
      <c r="J401" s="337">
        <v>0</v>
      </c>
      <c r="K401" s="337">
        <v>0</v>
      </c>
      <c r="O401" s="115"/>
      <c r="P401" s="285"/>
      <c r="Q401" s="126"/>
      <c r="R401" s="126"/>
      <c r="S401" s="126"/>
      <c r="T401" s="126"/>
      <c r="U401" s="126"/>
      <c r="V401" s="126"/>
    </row>
    <row r="402" spans="1:22" ht="15" x14ac:dyDescent="0.2">
      <c r="A402" s="638"/>
      <c r="B402" s="174" t="s">
        <v>86</v>
      </c>
      <c r="C402" s="139" t="s">
        <v>33</v>
      </c>
      <c r="D402" s="174" t="s">
        <v>487</v>
      </c>
      <c r="E402" s="141" t="s">
        <v>152</v>
      </c>
      <c r="F402" s="142">
        <v>1.6</v>
      </c>
      <c r="G402" s="366">
        <f t="shared" si="5"/>
        <v>14.82417601875</v>
      </c>
      <c r="H402" s="598">
        <v>23.718681630000003</v>
      </c>
      <c r="I402" s="358">
        <v>0</v>
      </c>
      <c r="J402" s="337">
        <v>0</v>
      </c>
      <c r="K402" s="337">
        <v>0</v>
      </c>
      <c r="O402" s="115"/>
      <c r="P402" s="285"/>
      <c r="Q402" s="126"/>
      <c r="R402" s="126"/>
      <c r="S402" s="126"/>
      <c r="T402" s="126"/>
      <c r="U402" s="126"/>
      <c r="V402" s="126"/>
    </row>
    <row r="403" spans="1:22" ht="15" x14ac:dyDescent="0.2">
      <c r="A403" s="638"/>
      <c r="B403" s="174" t="s">
        <v>41</v>
      </c>
      <c r="C403" s="139" t="s">
        <v>375</v>
      </c>
      <c r="D403" s="174" t="s">
        <v>488</v>
      </c>
      <c r="E403" s="141" t="s">
        <v>386</v>
      </c>
      <c r="F403" s="142">
        <v>1.6</v>
      </c>
      <c r="G403" s="366">
        <f t="shared" si="5"/>
        <v>15.728645756250001</v>
      </c>
      <c r="H403" s="598">
        <v>25.165833210000002</v>
      </c>
      <c r="I403" s="358">
        <v>0</v>
      </c>
      <c r="J403" s="337">
        <v>0</v>
      </c>
      <c r="K403" s="337">
        <v>0</v>
      </c>
      <c r="O403" s="115"/>
      <c r="P403" s="285"/>
      <c r="Q403" s="126"/>
      <c r="R403" s="126"/>
      <c r="S403" s="126"/>
      <c r="T403" s="126"/>
      <c r="U403" s="126"/>
      <c r="V403" s="126"/>
    </row>
    <row r="404" spans="1:22" ht="15" x14ac:dyDescent="0.2">
      <c r="A404" s="638"/>
      <c r="B404" s="174" t="s">
        <v>41</v>
      </c>
      <c r="C404" s="139" t="s">
        <v>127</v>
      </c>
      <c r="D404" s="174" t="s">
        <v>489</v>
      </c>
      <c r="E404" s="141" t="s">
        <v>148</v>
      </c>
      <c r="F404" s="142">
        <v>4</v>
      </c>
      <c r="G404" s="366">
        <f t="shared" si="5"/>
        <v>6.2914583025000006</v>
      </c>
      <c r="H404" s="598">
        <v>25.165833210000002</v>
      </c>
      <c r="I404" s="358">
        <v>0</v>
      </c>
      <c r="J404" s="337">
        <v>0</v>
      </c>
      <c r="K404" s="337">
        <v>0</v>
      </c>
      <c r="O404" s="115"/>
      <c r="P404" s="285"/>
      <c r="Q404" s="126"/>
      <c r="R404" s="126"/>
      <c r="S404" s="126"/>
      <c r="T404" s="126"/>
      <c r="U404" s="126"/>
      <c r="V404" s="126"/>
    </row>
    <row r="405" spans="1:22" ht="15" x14ac:dyDescent="0.2">
      <c r="A405" s="638"/>
      <c r="B405" s="174" t="s">
        <v>41</v>
      </c>
      <c r="C405" s="139" t="s">
        <v>130</v>
      </c>
      <c r="D405" s="174" t="s">
        <v>490</v>
      </c>
      <c r="E405" s="141" t="s">
        <v>149</v>
      </c>
      <c r="F405" s="142">
        <v>51.93</v>
      </c>
      <c r="G405" s="366">
        <f t="shared" si="5"/>
        <v>0.54545867071057197</v>
      </c>
      <c r="H405" s="598">
        <v>28.325668770000004</v>
      </c>
      <c r="I405" s="358">
        <v>0</v>
      </c>
      <c r="J405" s="337">
        <v>0</v>
      </c>
      <c r="K405" s="337">
        <v>0</v>
      </c>
      <c r="O405" s="115"/>
      <c r="P405" s="285"/>
      <c r="Q405" s="126"/>
      <c r="R405" s="126"/>
      <c r="S405" s="126"/>
      <c r="T405" s="126"/>
      <c r="U405" s="126"/>
      <c r="V405" s="126"/>
    </row>
    <row r="406" spans="1:22" ht="15" x14ac:dyDescent="0.2">
      <c r="A406" s="638"/>
      <c r="B406" s="174" t="s">
        <v>41</v>
      </c>
      <c r="C406" s="139" t="s">
        <v>136</v>
      </c>
      <c r="D406" s="174" t="s">
        <v>491</v>
      </c>
      <c r="E406" s="141" t="s">
        <v>150</v>
      </c>
      <c r="F406" s="142">
        <v>8.0749999999999993</v>
      </c>
      <c r="G406" s="366">
        <f t="shared" si="5"/>
        <v>35.036301410526328</v>
      </c>
      <c r="H406" s="598">
        <v>282.91813389000009</v>
      </c>
      <c r="I406" s="358">
        <v>0</v>
      </c>
      <c r="J406" s="337">
        <v>0</v>
      </c>
      <c r="K406" s="337">
        <v>0</v>
      </c>
      <c r="O406" s="115"/>
      <c r="P406" s="285"/>
      <c r="Q406" s="126"/>
      <c r="R406" s="126"/>
      <c r="S406" s="126"/>
      <c r="T406" s="126"/>
      <c r="U406" s="126"/>
      <c r="V406" s="126"/>
    </row>
    <row r="407" spans="1:22" ht="15" x14ac:dyDescent="0.2">
      <c r="A407" s="638"/>
      <c r="B407" s="174" t="s">
        <v>41</v>
      </c>
      <c r="C407" s="139" t="s">
        <v>140</v>
      </c>
      <c r="D407" s="174" t="s">
        <v>492</v>
      </c>
      <c r="E407" s="141" t="s">
        <v>151</v>
      </c>
      <c r="F407" s="142">
        <v>126</v>
      </c>
      <c r="G407" s="366">
        <f t="shared" si="5"/>
        <v>0.23629222500000002</v>
      </c>
      <c r="H407" s="598">
        <v>29.772820350000003</v>
      </c>
      <c r="I407" s="358">
        <v>0</v>
      </c>
      <c r="J407" s="337">
        <v>0</v>
      </c>
      <c r="K407" s="337">
        <v>0</v>
      </c>
      <c r="O407" s="115"/>
      <c r="P407" s="285"/>
      <c r="Q407" s="126"/>
      <c r="R407" s="126"/>
      <c r="S407" s="126"/>
      <c r="T407" s="126"/>
      <c r="U407" s="126"/>
      <c r="V407" s="126"/>
    </row>
    <row r="408" spans="1:22" ht="15" x14ac:dyDescent="0.2">
      <c r="A408" s="638"/>
      <c r="B408" s="174" t="s">
        <v>41</v>
      </c>
      <c r="C408" s="139" t="s">
        <v>145</v>
      </c>
      <c r="D408" s="174" t="s">
        <v>493</v>
      </c>
      <c r="E408" s="141" t="s">
        <v>341</v>
      </c>
      <c r="F408" s="142">
        <v>0.63</v>
      </c>
      <c r="G408" s="366">
        <f t="shared" si="5"/>
        <v>934.63190000000009</v>
      </c>
      <c r="H408" s="598">
        <v>588.81809700000008</v>
      </c>
      <c r="I408" s="358">
        <v>0</v>
      </c>
      <c r="J408" s="337">
        <v>0</v>
      </c>
      <c r="K408" s="337">
        <v>0</v>
      </c>
      <c r="O408" s="115"/>
      <c r="P408" s="285"/>
      <c r="Q408" s="126"/>
      <c r="R408" s="126"/>
      <c r="S408" s="126"/>
      <c r="T408" s="126"/>
      <c r="U408" s="126"/>
      <c r="V408" s="126"/>
    </row>
    <row r="409" spans="1:22" x14ac:dyDescent="0.2">
      <c r="A409" s="638"/>
      <c r="B409" s="174" t="s">
        <v>48</v>
      </c>
      <c r="C409" s="235" t="s">
        <v>38</v>
      </c>
      <c r="D409" s="238" t="s">
        <v>204</v>
      </c>
      <c r="E409" s="235"/>
      <c r="F409" s="235"/>
      <c r="G409" s="367">
        <v>0</v>
      </c>
      <c r="H409" s="552">
        <v>0</v>
      </c>
      <c r="I409" s="379">
        <v>0</v>
      </c>
      <c r="J409" s="360">
        <v>0</v>
      </c>
      <c r="K409" s="360">
        <v>0</v>
      </c>
      <c r="Q409" s="126"/>
      <c r="R409" s="126"/>
      <c r="S409" s="126"/>
      <c r="T409" s="126"/>
      <c r="U409" s="126"/>
      <c r="V409" s="126"/>
    </row>
    <row r="410" spans="1:22" x14ac:dyDescent="0.2">
      <c r="A410" s="638"/>
      <c r="B410" s="174" t="s">
        <v>48</v>
      </c>
      <c r="C410" s="235" t="s">
        <v>34</v>
      </c>
      <c r="D410" s="238" t="s">
        <v>204</v>
      </c>
      <c r="E410" s="235"/>
      <c r="F410" s="235"/>
      <c r="G410" s="367">
        <v>0</v>
      </c>
      <c r="H410" s="552">
        <v>0</v>
      </c>
      <c r="I410" s="379">
        <v>0</v>
      </c>
      <c r="J410" s="360">
        <v>0</v>
      </c>
      <c r="K410" s="360">
        <v>0</v>
      </c>
      <c r="Q410" s="126"/>
      <c r="R410" s="126"/>
      <c r="S410" s="126"/>
      <c r="T410" s="126"/>
      <c r="U410" s="126"/>
      <c r="V410" s="126"/>
    </row>
    <row r="411" spans="1:22" x14ac:dyDescent="0.2">
      <c r="A411" s="638"/>
      <c r="B411" s="174" t="s">
        <v>48</v>
      </c>
      <c r="C411" s="235" t="s">
        <v>35</v>
      </c>
      <c r="D411" s="238" t="s">
        <v>204</v>
      </c>
      <c r="E411" s="235"/>
      <c r="F411" s="235"/>
      <c r="G411" s="367">
        <v>0</v>
      </c>
      <c r="H411" s="552">
        <v>0</v>
      </c>
      <c r="I411" s="379">
        <v>0</v>
      </c>
      <c r="J411" s="360">
        <v>0</v>
      </c>
      <c r="K411" s="360">
        <v>0</v>
      </c>
      <c r="Q411" s="126"/>
      <c r="R411" s="126"/>
      <c r="S411" s="126"/>
      <c r="T411" s="126"/>
      <c r="U411" s="126"/>
      <c r="V411" s="126"/>
    </row>
    <row r="412" spans="1:22" ht="15" x14ac:dyDescent="0.2">
      <c r="A412" s="638"/>
      <c r="B412" s="174" t="s">
        <v>89</v>
      </c>
      <c r="C412" s="139" t="s">
        <v>33</v>
      </c>
      <c r="D412" s="167" t="s">
        <v>494</v>
      </c>
      <c r="E412" s="141" t="s">
        <v>153</v>
      </c>
      <c r="F412" s="142">
        <v>0.51</v>
      </c>
      <c r="G412" s="366">
        <f t="shared" si="5"/>
        <v>401.69466946524068</v>
      </c>
      <c r="H412" s="597">
        <v>204.86428142727274</v>
      </c>
      <c r="I412" s="358">
        <v>0</v>
      </c>
      <c r="J412" s="337">
        <v>0</v>
      </c>
      <c r="K412" s="337">
        <v>0</v>
      </c>
      <c r="O412" s="115"/>
      <c r="P412" s="285"/>
      <c r="Q412" s="126"/>
      <c r="R412" s="126"/>
      <c r="S412" s="126"/>
      <c r="T412" s="126"/>
      <c r="U412" s="126"/>
      <c r="V412" s="126"/>
    </row>
    <row r="413" spans="1:22" ht="14.25" customHeight="1" x14ac:dyDescent="0.2">
      <c r="A413" s="638"/>
      <c r="B413" s="174" t="s">
        <v>89</v>
      </c>
      <c r="C413" s="139" t="s">
        <v>369</v>
      </c>
      <c r="D413" s="167" t="s">
        <v>495</v>
      </c>
      <c r="E413" s="141" t="s">
        <v>370</v>
      </c>
      <c r="F413" s="142">
        <v>1.7</v>
      </c>
      <c r="G413" s="366">
        <f t="shared" si="5"/>
        <v>192.24474762032091</v>
      </c>
      <c r="H413" s="597">
        <v>326.81607095454552</v>
      </c>
      <c r="I413" s="358">
        <v>0</v>
      </c>
      <c r="J413" s="337">
        <v>0</v>
      </c>
      <c r="K413" s="337">
        <v>0</v>
      </c>
      <c r="O413" s="115"/>
      <c r="P413" s="285"/>
      <c r="Q413" s="126"/>
      <c r="R413" s="126"/>
      <c r="S413" s="126"/>
      <c r="T413" s="126"/>
      <c r="U413" s="126"/>
      <c r="V413" s="126"/>
    </row>
    <row r="414" spans="1:22" ht="15.75" thickBot="1" x14ac:dyDescent="0.25">
      <c r="A414" s="638"/>
      <c r="B414" s="175" t="s">
        <v>89</v>
      </c>
      <c r="C414" s="146" t="s">
        <v>40</v>
      </c>
      <c r="D414" s="169" t="s">
        <v>496</v>
      </c>
      <c r="E414" s="148" t="s">
        <v>154</v>
      </c>
      <c r="F414" s="149">
        <v>3.5</v>
      </c>
      <c r="G414" s="368">
        <f t="shared" si="5"/>
        <v>146.08075319999998</v>
      </c>
      <c r="H414" s="597">
        <v>511.28263619999996</v>
      </c>
      <c r="I414" s="362">
        <v>0</v>
      </c>
      <c r="J414" s="343">
        <v>0</v>
      </c>
      <c r="K414" s="343">
        <v>0</v>
      </c>
      <c r="O414" s="115"/>
      <c r="P414" s="285"/>
      <c r="Q414" s="126"/>
      <c r="R414" s="126"/>
      <c r="S414" s="126"/>
      <c r="T414" s="126"/>
      <c r="U414" s="126"/>
      <c r="V414" s="126"/>
    </row>
    <row r="415" spans="1:22" x14ac:dyDescent="0.2">
      <c r="A415" s="638"/>
      <c r="D415" s="125"/>
      <c r="E415" s="125"/>
      <c r="F415" s="125"/>
      <c r="G415" s="125"/>
      <c r="K415" s="132"/>
      <c r="Q415" s="126"/>
      <c r="R415" s="126"/>
      <c r="S415" s="126"/>
      <c r="T415" s="126"/>
      <c r="U415" s="126"/>
      <c r="V415" s="126"/>
    </row>
    <row r="416" spans="1:22" ht="14.25" customHeight="1" thickBot="1" x14ac:dyDescent="0.25">
      <c r="A416" s="638"/>
      <c r="D416" s="125"/>
      <c r="E416" s="125"/>
      <c r="F416" s="125"/>
      <c r="G416" s="125"/>
      <c r="K416" s="114"/>
      <c r="Q416" s="126"/>
      <c r="R416" s="126"/>
      <c r="S416" s="126"/>
      <c r="T416" s="126"/>
      <c r="U416" s="126"/>
      <c r="V416" s="126"/>
    </row>
    <row r="417" spans="1:22" ht="27" customHeight="1" thickBot="1" x14ac:dyDescent="0.25">
      <c r="A417" s="638"/>
      <c r="D417" s="125"/>
      <c r="E417" s="125"/>
      <c r="F417" s="634" t="s">
        <v>388</v>
      </c>
      <c r="G417" s="635"/>
      <c r="H417" s="635"/>
      <c r="I417" s="635"/>
      <c r="J417" s="636"/>
      <c r="Q417" s="126"/>
      <c r="R417" s="126"/>
      <c r="S417" s="126"/>
      <c r="T417" s="126"/>
      <c r="U417" s="126"/>
      <c r="V417" s="126"/>
    </row>
    <row r="418" spans="1:22" ht="26.25" thickBot="1" x14ac:dyDescent="0.25">
      <c r="A418" s="638"/>
      <c r="B418" s="151" t="s">
        <v>82</v>
      </c>
      <c r="C418" s="152" t="s">
        <v>98</v>
      </c>
      <c r="D418" s="152" t="s">
        <v>168</v>
      </c>
      <c r="E418" s="152" t="s">
        <v>167</v>
      </c>
      <c r="F418" s="153" t="s">
        <v>187</v>
      </c>
      <c r="G418" s="153" t="s">
        <v>318</v>
      </c>
      <c r="H418" s="119" t="s">
        <v>319</v>
      </c>
      <c r="I418" s="119" t="s">
        <v>320</v>
      </c>
      <c r="J418" s="119" t="s">
        <v>321</v>
      </c>
      <c r="Q418" s="126"/>
      <c r="R418" s="126"/>
      <c r="S418" s="126"/>
      <c r="T418" s="126"/>
      <c r="U418" s="126"/>
      <c r="V418" s="126"/>
    </row>
    <row r="419" spans="1:22" x14ac:dyDescent="0.2">
      <c r="A419" s="638"/>
      <c r="B419" s="155" t="s">
        <v>50</v>
      </c>
      <c r="C419" s="55" t="s">
        <v>243</v>
      </c>
      <c r="D419" s="138" t="s">
        <v>248</v>
      </c>
      <c r="E419" s="138" t="s">
        <v>254</v>
      </c>
      <c r="F419" s="555">
        <v>2.249841081818182</v>
      </c>
      <c r="G419" s="333"/>
      <c r="H419" s="337"/>
      <c r="I419" s="357">
        <v>0</v>
      </c>
      <c r="J419" s="334">
        <v>0</v>
      </c>
      <c r="Q419" s="126"/>
      <c r="R419" s="126"/>
      <c r="S419" s="126"/>
      <c r="T419" s="126"/>
      <c r="U419" s="126"/>
      <c r="V419" s="126"/>
    </row>
    <row r="420" spans="1:22" x14ac:dyDescent="0.2">
      <c r="A420" s="638"/>
      <c r="B420" s="156" t="s">
        <v>51</v>
      </c>
      <c r="C420" s="56" t="s">
        <v>244</v>
      </c>
      <c r="D420" s="141" t="s">
        <v>249</v>
      </c>
      <c r="E420" s="141" t="s">
        <v>155</v>
      </c>
      <c r="F420" s="556">
        <v>2.249841081818182</v>
      </c>
      <c r="G420" s="336"/>
      <c r="H420" s="558">
        <v>71.448999999999998</v>
      </c>
      <c r="I420" s="338">
        <v>0</v>
      </c>
      <c r="J420" s="337">
        <v>0</v>
      </c>
      <c r="Q420" s="126"/>
      <c r="R420" s="126"/>
      <c r="S420" s="126"/>
      <c r="T420" s="126"/>
      <c r="U420" s="126"/>
      <c r="V420" s="126"/>
    </row>
    <row r="421" spans="1:22" ht="12.75" customHeight="1" x14ac:dyDescent="0.2">
      <c r="A421" s="638"/>
      <c r="B421" s="156" t="s">
        <v>51</v>
      </c>
      <c r="C421" s="56" t="s">
        <v>245</v>
      </c>
      <c r="D421" s="141" t="s">
        <v>250</v>
      </c>
      <c r="E421" s="141" t="s">
        <v>156</v>
      </c>
      <c r="F421" s="556">
        <v>2.249841081818182</v>
      </c>
      <c r="G421" s="336"/>
      <c r="H421" s="558">
        <v>71.448999999999998</v>
      </c>
      <c r="I421" s="338">
        <v>0</v>
      </c>
      <c r="J421" s="337">
        <v>0</v>
      </c>
      <c r="Q421" s="126"/>
      <c r="R421" s="126"/>
      <c r="S421" s="126"/>
      <c r="T421" s="126"/>
      <c r="U421" s="126"/>
      <c r="V421" s="126"/>
    </row>
    <row r="422" spans="1:22" ht="12.75" customHeight="1" x14ac:dyDescent="0.2">
      <c r="A422" s="638"/>
      <c r="B422" s="156" t="s">
        <v>51</v>
      </c>
      <c r="C422" s="56" t="s">
        <v>498</v>
      </c>
      <c r="D422" s="141" t="s">
        <v>500</v>
      </c>
      <c r="E422" s="141" t="s">
        <v>501</v>
      </c>
      <c r="F422" s="556">
        <v>2.249841081818182</v>
      </c>
      <c r="G422" s="339"/>
      <c r="H422" s="558">
        <v>71.448999999999998</v>
      </c>
      <c r="I422" s="338">
        <v>0</v>
      </c>
      <c r="J422" s="337">
        <v>0</v>
      </c>
      <c r="Q422" s="126"/>
      <c r="R422" s="126"/>
      <c r="S422" s="126"/>
      <c r="T422" s="126"/>
      <c r="U422" s="126"/>
      <c r="V422" s="126"/>
    </row>
    <row r="423" spans="1:22" ht="12.75" customHeight="1" x14ac:dyDescent="0.2">
      <c r="A423" s="638"/>
      <c r="B423" s="156" t="s">
        <v>51</v>
      </c>
      <c r="C423" s="56" t="s">
        <v>246</v>
      </c>
      <c r="D423" s="141" t="s">
        <v>251</v>
      </c>
      <c r="E423" s="141" t="s">
        <v>157</v>
      </c>
      <c r="F423" s="556">
        <v>2.249841081818182</v>
      </c>
      <c r="G423" s="339"/>
      <c r="H423" s="457"/>
      <c r="I423" s="338">
        <v>0</v>
      </c>
      <c r="J423" s="337">
        <v>0</v>
      </c>
      <c r="Q423" s="126"/>
      <c r="R423" s="126"/>
      <c r="S423" s="126"/>
      <c r="T423" s="126"/>
      <c r="U423" s="126"/>
      <c r="V423" s="126"/>
    </row>
    <row r="424" spans="1:22" ht="12.75" customHeight="1" x14ac:dyDescent="0.2">
      <c r="A424" s="638"/>
      <c r="B424" s="156" t="s">
        <v>51</v>
      </c>
      <c r="C424" s="56" t="s">
        <v>247</v>
      </c>
      <c r="D424" s="141" t="s">
        <v>252</v>
      </c>
      <c r="E424" s="141" t="s">
        <v>158</v>
      </c>
      <c r="F424" s="557">
        <v>2.249841081818182</v>
      </c>
      <c r="G424" s="340"/>
      <c r="H424" s="341"/>
      <c r="I424" s="338">
        <v>0</v>
      </c>
      <c r="J424" s="337">
        <v>0</v>
      </c>
      <c r="Q424" s="126"/>
      <c r="R424" s="126"/>
      <c r="S424" s="126"/>
      <c r="T424" s="126"/>
      <c r="U424" s="126"/>
      <c r="V424" s="126"/>
    </row>
    <row r="425" spans="1:22" ht="13.5" thickBot="1" x14ac:dyDescent="0.25">
      <c r="A425" s="638"/>
      <c r="B425" s="157" t="s">
        <v>31</v>
      </c>
      <c r="C425" s="57" t="s">
        <v>67</v>
      </c>
      <c r="D425" s="148" t="s">
        <v>253</v>
      </c>
      <c r="E425" s="148">
        <v>88</v>
      </c>
      <c r="F425" s="514">
        <v>2.249841081818182</v>
      </c>
      <c r="G425" s="391"/>
      <c r="H425" s="343"/>
      <c r="I425" s="344">
        <v>0</v>
      </c>
      <c r="J425" s="343">
        <v>0</v>
      </c>
      <c r="Q425" s="126"/>
      <c r="R425" s="126"/>
      <c r="S425" s="126"/>
      <c r="T425" s="126"/>
      <c r="U425" s="126"/>
      <c r="V425" s="126"/>
    </row>
    <row r="426" spans="1:22" ht="12.75" customHeight="1" thickBot="1" x14ac:dyDescent="0.25">
      <c r="A426" s="638"/>
      <c r="Q426" s="126"/>
      <c r="R426" s="126"/>
      <c r="S426" s="126"/>
      <c r="T426" s="126"/>
      <c r="U426" s="126"/>
      <c r="V426" s="126"/>
    </row>
    <row r="427" spans="1:22" ht="30" customHeight="1" thickBot="1" x14ac:dyDescent="0.25">
      <c r="A427" s="638"/>
      <c r="B427" s="159"/>
      <c r="C427" s="160"/>
      <c r="D427" s="634" t="s">
        <v>388</v>
      </c>
      <c r="E427" s="635"/>
      <c r="F427" s="636"/>
      <c r="Q427" s="126"/>
      <c r="R427" s="126"/>
      <c r="S427" s="126"/>
      <c r="T427" s="126"/>
      <c r="U427" s="126"/>
      <c r="V427" s="126"/>
    </row>
    <row r="428" spans="1:22" x14ac:dyDescent="0.2">
      <c r="A428" s="638"/>
      <c r="B428" s="641" t="s">
        <v>88</v>
      </c>
      <c r="C428" s="645" t="s">
        <v>72</v>
      </c>
      <c r="D428" s="639" t="s">
        <v>322</v>
      </c>
      <c r="E428" s="639" t="s">
        <v>69</v>
      </c>
      <c r="F428" s="639" t="s">
        <v>68</v>
      </c>
      <c r="Q428" s="126"/>
      <c r="R428" s="126"/>
      <c r="S428" s="126"/>
      <c r="T428" s="126"/>
      <c r="U428" s="126"/>
      <c r="V428" s="126"/>
    </row>
    <row r="429" spans="1:22" ht="25.9" customHeight="1" thickBot="1" x14ac:dyDescent="0.25">
      <c r="A429" s="638"/>
      <c r="B429" s="642"/>
      <c r="C429" s="646"/>
      <c r="D429" s="640"/>
      <c r="E429" s="640"/>
      <c r="F429" s="640"/>
      <c r="Q429" s="126"/>
      <c r="R429" s="126"/>
      <c r="S429" s="126"/>
      <c r="T429" s="126"/>
      <c r="U429" s="126"/>
      <c r="V429" s="126"/>
    </row>
    <row r="430" spans="1:22" x14ac:dyDescent="0.2">
      <c r="A430" s="638"/>
      <c r="B430" s="642"/>
      <c r="C430" s="388" t="s">
        <v>502</v>
      </c>
      <c r="D430" s="553">
        <v>79.614599999999982</v>
      </c>
      <c r="E430" s="380">
        <v>0</v>
      </c>
      <c r="F430" s="380">
        <v>0</v>
      </c>
      <c r="Q430" s="126"/>
      <c r="R430" s="126"/>
      <c r="S430" s="126"/>
      <c r="T430" s="126"/>
      <c r="U430" s="126"/>
      <c r="V430" s="126"/>
    </row>
    <row r="431" spans="1:22" x14ac:dyDescent="0.2">
      <c r="A431" s="638"/>
      <c r="B431" s="643"/>
      <c r="C431" s="389" t="s">
        <v>503</v>
      </c>
      <c r="D431" s="553">
        <v>444.00449999999989</v>
      </c>
      <c r="E431" s="381">
        <v>0</v>
      </c>
      <c r="F431" s="381">
        <v>0</v>
      </c>
      <c r="Q431" s="126"/>
      <c r="R431" s="126"/>
      <c r="S431" s="126"/>
      <c r="T431" s="126"/>
      <c r="U431" s="126"/>
      <c r="V431" s="126"/>
    </row>
    <row r="432" spans="1:22" ht="25.5" x14ac:dyDescent="0.2">
      <c r="A432" s="638"/>
      <c r="B432" s="643"/>
      <c r="C432" s="389" t="s">
        <v>504</v>
      </c>
      <c r="D432" s="553">
        <v>25.517499999999995</v>
      </c>
      <c r="E432" s="381">
        <v>0</v>
      </c>
      <c r="F432" s="381">
        <v>0</v>
      </c>
      <c r="Q432" s="126"/>
      <c r="R432" s="126"/>
      <c r="S432" s="126"/>
      <c r="T432" s="126"/>
      <c r="U432" s="126"/>
      <c r="V432" s="126"/>
    </row>
    <row r="433" spans="1:22" s="98" customFormat="1" ht="34.5" thickBot="1" x14ac:dyDescent="0.55000000000000004">
      <c r="A433" s="638"/>
      <c r="B433" s="644"/>
      <c r="C433" s="390" t="s">
        <v>505</v>
      </c>
      <c r="D433" s="554">
        <v>288.43126181818178</v>
      </c>
      <c r="E433" s="382">
        <v>0</v>
      </c>
      <c r="F433" s="382">
        <v>0</v>
      </c>
      <c r="G433" s="126"/>
      <c r="H433" s="126"/>
      <c r="I433" s="126"/>
      <c r="J433" s="96"/>
      <c r="K433" s="97"/>
      <c r="L433" s="97"/>
    </row>
    <row r="434" spans="1:22" x14ac:dyDescent="0.2">
      <c r="Q434" s="126"/>
      <c r="R434" s="126"/>
      <c r="S434" s="126"/>
      <c r="T434" s="126"/>
      <c r="U434" s="126"/>
      <c r="V434" s="126"/>
    </row>
    <row r="435" spans="1:22" ht="15" customHeight="1" x14ac:dyDescent="0.2">
      <c r="Q435" s="126"/>
      <c r="R435" s="126"/>
      <c r="S435" s="126"/>
      <c r="T435" s="126"/>
      <c r="U435" s="126"/>
      <c r="V435" s="126"/>
    </row>
    <row r="436" spans="1:22" x14ac:dyDescent="0.2">
      <c r="Q436" s="126"/>
      <c r="R436" s="126"/>
      <c r="S436" s="126"/>
      <c r="T436" s="126"/>
      <c r="U436" s="126"/>
      <c r="V436" s="126"/>
    </row>
    <row r="437" spans="1:22" x14ac:dyDescent="0.2">
      <c r="Q437" s="126"/>
      <c r="R437" s="126"/>
      <c r="S437" s="126"/>
      <c r="T437" s="126"/>
      <c r="U437" s="126"/>
      <c r="V437" s="126"/>
    </row>
    <row r="438" spans="1:22" x14ac:dyDescent="0.2">
      <c r="A438" s="612" t="s">
        <v>527</v>
      </c>
      <c r="B438" s="612"/>
      <c r="C438" s="612"/>
      <c r="D438" s="612"/>
      <c r="E438" s="612" t="s">
        <v>557</v>
      </c>
      <c r="F438" s="612"/>
      <c r="G438" s="612"/>
      <c r="H438" s="612"/>
      <c r="I438" s="612"/>
      <c r="J438" s="240"/>
      <c r="K438" s="240"/>
      <c r="Q438" s="126"/>
      <c r="R438" s="126"/>
      <c r="S438" s="126"/>
      <c r="T438" s="126"/>
      <c r="U438" s="126"/>
      <c r="V438" s="126"/>
    </row>
    <row r="439" spans="1:22" x14ac:dyDescent="0.2">
      <c r="Q439" s="126"/>
      <c r="R439" s="126"/>
      <c r="S439" s="126"/>
      <c r="T439" s="126"/>
      <c r="U439" s="126"/>
      <c r="V439" s="126"/>
    </row>
    <row r="440" spans="1:22" x14ac:dyDescent="0.2">
      <c r="Q440" s="126"/>
      <c r="R440" s="126"/>
      <c r="S440" s="126"/>
      <c r="T440" s="126"/>
      <c r="U440" s="126"/>
      <c r="V440" s="126"/>
    </row>
    <row r="441" spans="1:22" x14ac:dyDescent="0.2">
      <c r="Q441" s="126"/>
      <c r="R441" s="126"/>
      <c r="S441" s="126"/>
      <c r="T441" s="126"/>
      <c r="U441" s="126"/>
      <c r="V441" s="126"/>
    </row>
    <row r="442" spans="1:22" x14ac:dyDescent="0.2">
      <c r="Q442" s="126"/>
      <c r="R442" s="126"/>
      <c r="S442" s="126"/>
      <c r="T442" s="126"/>
      <c r="U442" s="126"/>
      <c r="V442" s="126"/>
    </row>
    <row r="443" spans="1:22" x14ac:dyDescent="0.2">
      <c r="Q443" s="126"/>
      <c r="R443" s="126"/>
      <c r="S443" s="126"/>
      <c r="T443" s="126"/>
      <c r="U443" s="126"/>
      <c r="V443" s="126"/>
    </row>
    <row r="444" spans="1:22" x14ac:dyDescent="0.2">
      <c r="Q444" s="126"/>
      <c r="R444" s="126"/>
      <c r="S444" s="126"/>
      <c r="T444" s="126"/>
      <c r="U444" s="126"/>
      <c r="V444" s="126"/>
    </row>
    <row r="445" spans="1:22" x14ac:dyDescent="0.2">
      <c r="Q445" s="126"/>
      <c r="R445" s="126"/>
      <c r="S445" s="126"/>
      <c r="T445" s="126"/>
      <c r="U445" s="126"/>
      <c r="V445" s="126"/>
    </row>
    <row r="446" spans="1:22" x14ac:dyDescent="0.2">
      <c r="Q446" s="126"/>
      <c r="R446" s="126"/>
      <c r="S446" s="126"/>
      <c r="T446" s="126"/>
      <c r="U446" s="126"/>
      <c r="V446" s="126"/>
    </row>
    <row r="447" spans="1:22" x14ac:dyDescent="0.2">
      <c r="Q447" s="126"/>
      <c r="R447" s="126"/>
      <c r="S447" s="126"/>
      <c r="T447" s="126"/>
      <c r="U447" s="126"/>
      <c r="V447" s="126"/>
    </row>
    <row r="448" spans="1:22" x14ac:dyDescent="0.2">
      <c r="Q448" s="126"/>
      <c r="R448" s="126"/>
      <c r="S448" s="126"/>
      <c r="T448" s="126"/>
      <c r="U448" s="126"/>
      <c r="V448" s="126"/>
    </row>
    <row r="449" s="126" customFormat="1" x14ac:dyDescent="0.2"/>
    <row r="450" s="126" customFormat="1" x14ac:dyDescent="0.2"/>
    <row r="451" s="126" customFormat="1" x14ac:dyDescent="0.2"/>
    <row r="452" s="126" customFormat="1" x14ac:dyDescent="0.2"/>
  </sheetData>
  <mergeCells count="52">
    <mergeCell ref="A438:D438"/>
    <mergeCell ref="E438:I438"/>
    <mergeCell ref="F297:F298"/>
    <mergeCell ref="F220:J220"/>
    <mergeCell ref="G172:K172"/>
    <mergeCell ref="D297:D298"/>
    <mergeCell ref="E297:E298"/>
    <mergeCell ref="D296:F296"/>
    <mergeCell ref="F286:J286"/>
    <mergeCell ref="G239:K239"/>
    <mergeCell ref="D231:D232"/>
    <mergeCell ref="E231:E232"/>
    <mergeCell ref="F231:F232"/>
    <mergeCell ref="G304:K304"/>
    <mergeCell ref="G369:K369"/>
    <mergeCell ref="A306:A367"/>
    <mergeCell ref="A1:B1"/>
    <mergeCell ref="C1:L3"/>
    <mergeCell ref="A51:C51"/>
    <mergeCell ref="A105:B105"/>
    <mergeCell ref="E51:F51"/>
    <mergeCell ref="G105:K105"/>
    <mergeCell ref="F153:J153"/>
    <mergeCell ref="D163:F163"/>
    <mergeCell ref="D164:D165"/>
    <mergeCell ref="B231:B236"/>
    <mergeCell ref="C231:C232"/>
    <mergeCell ref="E164:E165"/>
    <mergeCell ref="F164:F165"/>
    <mergeCell ref="D230:F230"/>
    <mergeCell ref="A107:A169"/>
    <mergeCell ref="B164:B169"/>
    <mergeCell ref="A241:A302"/>
    <mergeCell ref="B297:B302"/>
    <mergeCell ref="C297:C298"/>
    <mergeCell ref="A174:A236"/>
    <mergeCell ref="C164:C165"/>
    <mergeCell ref="B362:B367"/>
    <mergeCell ref="C362:C363"/>
    <mergeCell ref="D362:D363"/>
    <mergeCell ref="D361:F361"/>
    <mergeCell ref="F351:J351"/>
    <mergeCell ref="E362:E363"/>
    <mergeCell ref="F362:F363"/>
    <mergeCell ref="F417:J417"/>
    <mergeCell ref="A371:A433"/>
    <mergeCell ref="F428:F429"/>
    <mergeCell ref="D427:F427"/>
    <mergeCell ref="B428:B433"/>
    <mergeCell ref="C428:C429"/>
    <mergeCell ref="D428:D429"/>
    <mergeCell ref="E428:E429"/>
  </mergeCells>
  <phoneticPr fontId="39" type="noConversion"/>
  <hyperlinks>
    <hyperlink ref="A5" location="'Medical Gas - Cylinders'!A105" display="Metro Teaching Hospitals" xr:uid="{00000000-0004-0000-0100-000000000000}"/>
    <hyperlink ref="A6" location="'Medical Gas - Cylinders'!A172" display="Metro Secondary Hospitals" xr:uid="{00000000-0004-0000-0100-000001000000}"/>
    <hyperlink ref="A7" location="'Medical Gas - Cylinders'!A239" display="Combined Wheatbelt/South West/Great Southern Region" xr:uid="{00000000-0004-0000-0100-000002000000}"/>
    <hyperlink ref="A8" location="'Medical Gas - Cylinders'!A304" display="Combined Midwest/Goldfields Region" xr:uid="{00000000-0004-0000-0100-000003000000}"/>
    <hyperlink ref="A9" location="'Medical Gas - Cylinders'!A369" display="Combined Pilbara/Kimberley Region" xr:uid="{00000000-0004-0000-0100-000004000000}"/>
  </hyperlinks>
  <pageMargins left="0.75" right="0.75" top="1" bottom="1" header="0.5" footer="0.5"/>
  <pageSetup paperSize="8" scale="4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C348"/>
  <sheetViews>
    <sheetView showGridLines="0" tabSelected="1" topLeftCell="A329" zoomScale="85" zoomScaleNormal="85" workbookViewId="0">
      <selection activeCell="B306" sqref="B306:G306"/>
    </sheetView>
  </sheetViews>
  <sheetFormatPr defaultRowHeight="12.75" x14ac:dyDescent="0.2"/>
  <cols>
    <col min="1" max="1" width="22.28515625" style="1" customWidth="1"/>
    <col min="2" max="2" width="40.85546875" style="1" bestFit="1" customWidth="1"/>
    <col min="3" max="3" width="31.5703125" style="1" customWidth="1"/>
    <col min="4" max="4" width="40.85546875" style="1" customWidth="1"/>
    <col min="5" max="5" width="41.85546875" style="1" bestFit="1" customWidth="1"/>
    <col min="6" max="6" width="40.7109375" style="1" customWidth="1"/>
    <col min="7" max="7" width="34.85546875" style="1" customWidth="1"/>
    <col min="8" max="8" width="40" style="1" customWidth="1"/>
    <col min="9" max="9" width="35" style="1" customWidth="1"/>
    <col min="10" max="10" width="33.7109375" style="1" customWidth="1"/>
    <col min="11" max="11" width="24.140625" style="1" customWidth="1"/>
    <col min="12" max="12" width="23.5703125" style="1" customWidth="1"/>
    <col min="13" max="13" width="23.140625" style="1" customWidth="1"/>
    <col min="14" max="14" width="22.28515625" style="1" customWidth="1"/>
    <col min="15" max="15" width="21.140625" style="1" customWidth="1"/>
    <col min="16" max="16" width="11.5703125" style="1" customWidth="1"/>
    <col min="17" max="17" width="12.5703125" style="1" customWidth="1"/>
    <col min="18" max="16384" width="9.140625" style="1"/>
  </cols>
  <sheetData>
    <row r="1" spans="1:17" s="5" customFormat="1" ht="47.25" customHeight="1" x14ac:dyDescent="0.25">
      <c r="A1" s="680" t="s">
        <v>96</v>
      </c>
      <c r="B1" s="681"/>
      <c r="C1" s="32"/>
      <c r="D1" s="678"/>
      <c r="E1" s="679"/>
      <c r="F1" s="679"/>
      <c r="G1" s="679"/>
      <c r="H1" s="679"/>
      <c r="I1" s="679"/>
      <c r="J1" s="25"/>
      <c r="K1" s="24"/>
      <c r="L1" s="16"/>
      <c r="M1" s="16"/>
      <c r="N1" s="16"/>
      <c r="O1" s="16"/>
      <c r="P1" s="6"/>
      <c r="Q1" s="6"/>
    </row>
    <row r="2" spans="1:17" ht="18" x14ac:dyDescent="0.2">
      <c r="A2" s="210" t="s">
        <v>528</v>
      </c>
      <c r="B2" s="7"/>
      <c r="C2" s="4"/>
      <c r="D2" s="679"/>
      <c r="E2" s="679"/>
      <c r="F2" s="679"/>
      <c r="G2" s="679"/>
      <c r="H2" s="679"/>
      <c r="I2" s="679"/>
      <c r="J2" s="25"/>
      <c r="K2" s="24"/>
    </row>
    <row r="3" spans="1:17" ht="96" customHeight="1" x14ac:dyDescent="0.2">
      <c r="A3" s="3"/>
      <c r="B3" s="7"/>
      <c r="C3" s="7"/>
      <c r="D3" s="679"/>
      <c r="E3" s="679"/>
      <c r="F3" s="679"/>
      <c r="G3" s="679"/>
      <c r="H3" s="679"/>
      <c r="I3" s="679"/>
      <c r="J3" s="25"/>
      <c r="K3" s="24"/>
    </row>
    <row r="4" spans="1:17" ht="84" customHeight="1" x14ac:dyDescent="0.2">
      <c r="A4" s="19"/>
      <c r="B4" s="7"/>
      <c r="C4" s="7"/>
      <c r="D4" s="682"/>
      <c r="E4" s="682"/>
      <c r="F4" s="682"/>
      <c r="G4"/>
      <c r="H4"/>
      <c r="I4" s="24"/>
      <c r="J4" s="24"/>
      <c r="K4" s="24"/>
    </row>
    <row r="5" spans="1:17" s="98" customFormat="1" ht="21.95" customHeight="1" x14ac:dyDescent="0.25">
      <c r="A5" s="221" t="s">
        <v>328</v>
      </c>
      <c r="B5" s="193"/>
      <c r="C5" s="194"/>
      <c r="D5" s="99"/>
      <c r="E5" s="99"/>
      <c r="F5" s="99"/>
      <c r="G5" s="99"/>
      <c r="H5" s="99"/>
      <c r="I5" s="99"/>
      <c r="J5" s="99"/>
      <c r="K5" s="99"/>
      <c r="L5" s="99"/>
      <c r="M5" s="100"/>
      <c r="N5" s="97"/>
      <c r="O5" s="97"/>
    </row>
    <row r="6" spans="1:17" s="115" customFormat="1" ht="14.25" customHeight="1" x14ac:dyDescent="0.2">
      <c r="A6" s="220" t="s">
        <v>329</v>
      </c>
      <c r="B6" s="191"/>
      <c r="C6" s="192"/>
      <c r="D6" s="192"/>
      <c r="E6" s="192"/>
      <c r="F6" s="192"/>
      <c r="G6" s="192"/>
      <c r="H6" s="192"/>
      <c r="I6" s="192"/>
      <c r="J6" s="192"/>
      <c r="K6" s="192"/>
      <c r="L6" s="192"/>
      <c r="M6" s="130"/>
      <c r="N6" s="124"/>
      <c r="O6" s="124"/>
    </row>
    <row r="7" spans="1:17" s="115" customFormat="1" ht="14.25" customHeight="1" x14ac:dyDescent="0.2">
      <c r="A7" s="220" t="s">
        <v>330</v>
      </c>
      <c r="B7" s="191"/>
      <c r="C7" s="192"/>
      <c r="D7" s="192"/>
      <c r="E7" s="192"/>
      <c r="F7" s="192"/>
      <c r="G7" s="192"/>
      <c r="H7" s="192"/>
      <c r="I7" s="192"/>
      <c r="J7" s="192"/>
      <c r="K7" s="192"/>
      <c r="L7" s="192"/>
      <c r="M7" s="130"/>
      <c r="N7" s="124"/>
      <c r="O7" s="124"/>
    </row>
    <row r="8" spans="1:17" s="115" customFormat="1" ht="14.25" customHeight="1" x14ac:dyDescent="0.2">
      <c r="A8" s="449" t="s">
        <v>91</v>
      </c>
      <c r="B8" s="191"/>
      <c r="C8" s="192"/>
      <c r="D8" s="192"/>
      <c r="E8" s="192"/>
      <c r="F8" s="192"/>
      <c r="G8" s="192"/>
      <c r="H8" s="192"/>
      <c r="I8" s="192"/>
      <c r="J8" s="192"/>
      <c r="K8" s="192"/>
      <c r="L8" s="192"/>
      <c r="M8" s="130"/>
      <c r="N8" s="124"/>
      <c r="O8" s="124"/>
    </row>
    <row r="9" spans="1:17" s="115" customFormat="1" ht="14.25" customHeight="1" x14ac:dyDescent="0.2">
      <c r="A9" s="449" t="s">
        <v>92</v>
      </c>
      <c r="B9" s="191"/>
      <c r="C9" s="192"/>
      <c r="D9" s="192"/>
      <c r="E9" s="192"/>
      <c r="F9" s="192"/>
      <c r="G9" s="192"/>
      <c r="H9" s="192"/>
      <c r="I9" s="192"/>
      <c r="J9" s="192"/>
      <c r="K9" s="192"/>
      <c r="L9" s="192"/>
      <c r="M9" s="130"/>
      <c r="N9" s="124"/>
      <c r="O9" s="124"/>
    </row>
    <row r="10" spans="1:17" s="115" customFormat="1" ht="49.5" customHeight="1" thickBot="1" x14ac:dyDescent="0.25">
      <c r="A10" s="450" t="s">
        <v>93</v>
      </c>
      <c r="B10" s="191"/>
      <c r="C10" s="192"/>
      <c r="D10" s="192"/>
      <c r="E10" s="192"/>
      <c r="F10" s="192"/>
      <c r="G10" s="192"/>
      <c r="H10" s="192"/>
      <c r="I10" s="192"/>
      <c r="J10" s="192"/>
      <c r="K10" s="192"/>
      <c r="L10" s="192"/>
      <c r="M10" s="130"/>
      <c r="N10" s="124"/>
      <c r="O10" s="124"/>
    </row>
    <row r="11" spans="1:17" ht="33.75" customHeight="1" thickBot="1" x14ac:dyDescent="0.25">
      <c r="A11" s="687" t="s">
        <v>105</v>
      </c>
      <c r="B11" s="222"/>
      <c r="C11" s="222"/>
      <c r="D11" s="222"/>
      <c r="E11" s="222"/>
      <c r="F11" s="222"/>
      <c r="G11" s="683" t="s">
        <v>373</v>
      </c>
      <c r="H11" s="684"/>
      <c r="K11" s="2"/>
    </row>
    <row r="12" spans="1:17" ht="26.25" customHeight="1" thickBot="1" x14ac:dyDescent="0.25">
      <c r="A12" s="688"/>
      <c r="B12" s="79" t="s">
        <v>87</v>
      </c>
      <c r="C12" s="67" t="s">
        <v>168</v>
      </c>
      <c r="D12" s="67" t="s">
        <v>167</v>
      </c>
      <c r="E12" s="75" t="s">
        <v>0</v>
      </c>
      <c r="F12" s="89" t="s">
        <v>30</v>
      </c>
      <c r="G12" s="275" t="s">
        <v>184</v>
      </c>
      <c r="H12" s="41" t="s">
        <v>189</v>
      </c>
    </row>
    <row r="13" spans="1:17" x14ac:dyDescent="0.2">
      <c r="A13" s="688"/>
      <c r="B13" s="52" t="s">
        <v>255</v>
      </c>
      <c r="C13" s="64" t="s">
        <v>485</v>
      </c>
      <c r="D13" s="65" t="s">
        <v>208</v>
      </c>
      <c r="E13" s="66" t="s">
        <v>117</v>
      </c>
      <c r="F13" s="86">
        <v>0.17</v>
      </c>
      <c r="G13" s="431">
        <f>H13/F13</f>
        <v>46.509078352941167</v>
      </c>
      <c r="H13" s="563">
        <v>7.906543319999999</v>
      </c>
      <c r="I13" s="516"/>
      <c r="L13" s="274"/>
      <c r="M13" s="274"/>
    </row>
    <row r="14" spans="1:17" x14ac:dyDescent="0.2">
      <c r="A14" s="688"/>
      <c r="B14" s="223" t="s">
        <v>63</v>
      </c>
      <c r="C14" s="224" t="s">
        <v>221</v>
      </c>
      <c r="D14" s="225"/>
      <c r="E14" s="225"/>
      <c r="F14" s="226"/>
      <c r="G14" s="430"/>
      <c r="H14" s="458"/>
      <c r="I14" s="516"/>
      <c r="L14" s="274"/>
      <c r="M14" s="274"/>
    </row>
    <row r="15" spans="1:17" x14ac:dyDescent="0.2">
      <c r="A15" s="688"/>
      <c r="B15" s="53" t="s">
        <v>13</v>
      </c>
      <c r="C15" s="59" t="s">
        <v>486</v>
      </c>
      <c r="D15" s="60" t="s">
        <v>147</v>
      </c>
      <c r="E15" s="60" t="s">
        <v>38</v>
      </c>
      <c r="F15" s="87">
        <v>0.49</v>
      </c>
      <c r="G15" s="429">
        <f>H15/F15</f>
        <v>16.135802693877551</v>
      </c>
      <c r="H15" s="564">
        <v>7.906543319999999</v>
      </c>
      <c r="I15" s="516"/>
      <c r="L15" s="274"/>
      <c r="M15" s="274"/>
    </row>
    <row r="16" spans="1:17" x14ac:dyDescent="0.2">
      <c r="A16" s="688"/>
      <c r="B16" s="53" t="s">
        <v>102</v>
      </c>
      <c r="C16" s="59" t="s">
        <v>487</v>
      </c>
      <c r="D16" s="60" t="s">
        <v>152</v>
      </c>
      <c r="E16" s="60" t="s">
        <v>33</v>
      </c>
      <c r="F16" s="87">
        <v>0.63</v>
      </c>
      <c r="G16" s="429">
        <f>H16/F16</f>
        <v>20.038363428571426</v>
      </c>
      <c r="H16" s="564">
        <v>12.624168959999999</v>
      </c>
      <c r="I16" s="516"/>
      <c r="L16" s="274"/>
      <c r="M16" s="274"/>
    </row>
    <row r="17" spans="1:13" x14ac:dyDescent="0.2">
      <c r="A17" s="688"/>
      <c r="B17" s="223" t="s">
        <v>64</v>
      </c>
      <c r="C17" s="224" t="s">
        <v>221</v>
      </c>
      <c r="D17" s="225"/>
      <c r="E17" s="225"/>
      <c r="F17" s="228"/>
      <c r="G17" s="430"/>
      <c r="H17" s="458"/>
      <c r="I17" s="516"/>
      <c r="L17" s="274"/>
      <c r="M17" s="274"/>
    </row>
    <row r="18" spans="1:13" x14ac:dyDescent="0.2">
      <c r="A18" s="688"/>
      <c r="B18" s="53" t="s">
        <v>257</v>
      </c>
      <c r="C18" s="59" t="s">
        <v>489</v>
      </c>
      <c r="D18" s="60" t="s">
        <v>148</v>
      </c>
      <c r="E18" s="60" t="s">
        <v>127</v>
      </c>
      <c r="F18" s="87">
        <v>1.6</v>
      </c>
      <c r="G18" s="429">
        <f>H18/F18</f>
        <v>7.7051812499999999</v>
      </c>
      <c r="H18" s="564">
        <v>12.328290000000001</v>
      </c>
      <c r="I18" s="516"/>
      <c r="L18" s="274"/>
      <c r="M18" s="274"/>
    </row>
    <row r="19" spans="1:13" x14ac:dyDescent="0.2">
      <c r="A19" s="688"/>
      <c r="B19" s="53" t="s">
        <v>387</v>
      </c>
      <c r="C19" s="59" t="s">
        <v>488</v>
      </c>
      <c r="D19" s="60" t="s">
        <v>386</v>
      </c>
      <c r="E19" s="60" t="s">
        <v>375</v>
      </c>
      <c r="F19" s="87">
        <v>1.6</v>
      </c>
      <c r="G19" s="429">
        <f>H19/F19</f>
        <v>7.7051812499999999</v>
      </c>
      <c r="H19" s="564">
        <v>12.328290000000001</v>
      </c>
      <c r="I19" s="516"/>
      <c r="L19" s="274"/>
      <c r="M19" s="274"/>
    </row>
    <row r="20" spans="1:13" x14ac:dyDescent="0.2">
      <c r="A20" s="688"/>
      <c r="B20" s="53" t="s">
        <v>258</v>
      </c>
      <c r="C20" s="59" t="s">
        <v>490</v>
      </c>
      <c r="D20" s="60" t="s">
        <v>149</v>
      </c>
      <c r="E20" s="60" t="s">
        <v>130</v>
      </c>
      <c r="F20" s="87">
        <v>4</v>
      </c>
      <c r="G20" s="429">
        <f>H20/F20</f>
        <v>3.8710830600000001</v>
      </c>
      <c r="H20" s="564">
        <v>15.484332240000001</v>
      </c>
      <c r="I20" s="516"/>
      <c r="L20" s="274"/>
      <c r="M20" s="274"/>
    </row>
    <row r="21" spans="1:13" ht="13.5" thickBot="1" x14ac:dyDescent="0.25">
      <c r="A21" s="688"/>
      <c r="B21" s="54" t="s">
        <v>259</v>
      </c>
      <c r="C21" s="61" t="s">
        <v>492</v>
      </c>
      <c r="D21" s="62" t="s">
        <v>151</v>
      </c>
      <c r="E21" s="62" t="s">
        <v>140</v>
      </c>
      <c r="F21" s="88">
        <v>8</v>
      </c>
      <c r="G21" s="432">
        <f>H21/F21</f>
        <v>2.4666853575000003</v>
      </c>
      <c r="H21" s="565">
        <v>19.733482860000002</v>
      </c>
      <c r="I21" s="516"/>
      <c r="L21" s="274"/>
      <c r="M21" s="274"/>
    </row>
    <row r="22" spans="1:13" ht="12" customHeight="1" thickBot="1" x14ac:dyDescent="0.25">
      <c r="A22" s="688"/>
      <c r="B22" s="58"/>
      <c r="C22"/>
      <c r="D22" s="10"/>
      <c r="E22" s="10"/>
      <c r="F22" s="10"/>
      <c r="G22" s="63"/>
      <c r="H22" s="50"/>
      <c r="K22" s="274"/>
      <c r="L22" s="274"/>
    </row>
    <row r="23" spans="1:13" ht="23.25" customHeight="1" thickBot="1" x14ac:dyDescent="0.25">
      <c r="A23" s="688"/>
      <c r="B23" s="685" t="s">
        <v>106</v>
      </c>
      <c r="C23" s="685"/>
      <c r="D23" s="685"/>
      <c r="E23" s="686"/>
      <c r="F23" s="683" t="s">
        <v>372</v>
      </c>
      <c r="G23" s="684"/>
    </row>
    <row r="24" spans="1:13" ht="51.75" customHeight="1" thickBot="1" x14ac:dyDescent="0.25">
      <c r="A24" s="688"/>
      <c r="B24" s="79" t="s">
        <v>104</v>
      </c>
      <c r="C24" s="67" t="s">
        <v>274</v>
      </c>
      <c r="D24" s="67" t="s">
        <v>275</v>
      </c>
      <c r="E24" s="91" t="s">
        <v>512</v>
      </c>
      <c r="F24" s="85" t="s">
        <v>263</v>
      </c>
      <c r="G24" s="41" t="s">
        <v>188</v>
      </c>
    </row>
    <row r="25" spans="1:13" x14ac:dyDescent="0.2">
      <c r="A25" s="688"/>
      <c r="B25" s="408" t="s">
        <v>83</v>
      </c>
      <c r="C25" s="423" t="s">
        <v>218</v>
      </c>
      <c r="D25" s="252" t="s">
        <v>276</v>
      </c>
      <c r="E25" s="392"/>
      <c r="F25" s="522">
        <v>0.20554174666666669</v>
      </c>
      <c r="G25" s="566">
        <v>168.90811000000002</v>
      </c>
      <c r="H25" s="517"/>
      <c r="I25" s="517"/>
    </row>
    <row r="26" spans="1:13" x14ac:dyDescent="0.2">
      <c r="A26" s="688"/>
      <c r="B26" s="410" t="s">
        <v>83</v>
      </c>
      <c r="C26" s="395" t="s">
        <v>383</v>
      </c>
      <c r="D26" s="254" t="s">
        <v>276</v>
      </c>
      <c r="E26" s="393"/>
      <c r="F26" s="519">
        <v>0.20554174666666669</v>
      </c>
      <c r="G26" s="567">
        <v>168.90811000000002</v>
      </c>
      <c r="H26" s="517"/>
      <c r="I26" s="517"/>
    </row>
    <row r="27" spans="1:13" x14ac:dyDescent="0.2">
      <c r="A27" s="688"/>
      <c r="B27" s="410" t="s">
        <v>84</v>
      </c>
      <c r="C27" s="395" t="s">
        <v>219</v>
      </c>
      <c r="D27" s="60" t="s">
        <v>277</v>
      </c>
      <c r="E27" s="260"/>
      <c r="F27" s="519">
        <v>0.20554174666666669</v>
      </c>
      <c r="G27" s="567">
        <v>180.97776454545456</v>
      </c>
      <c r="H27" s="517"/>
      <c r="I27" s="517"/>
    </row>
    <row r="28" spans="1:13" x14ac:dyDescent="0.2">
      <c r="A28" s="688"/>
      <c r="B28" s="410" t="s">
        <v>84</v>
      </c>
      <c r="C28" s="395" t="s">
        <v>384</v>
      </c>
      <c r="D28" s="254" t="s">
        <v>277</v>
      </c>
      <c r="E28" s="393"/>
      <c r="F28" s="519">
        <v>0.20554174666666669</v>
      </c>
      <c r="G28" s="567">
        <v>180.97776454545456</v>
      </c>
      <c r="H28" s="517"/>
      <c r="I28" s="517"/>
    </row>
    <row r="29" spans="1:13" x14ac:dyDescent="0.2">
      <c r="A29" s="688"/>
      <c r="B29" s="409" t="s">
        <v>90</v>
      </c>
      <c r="C29" s="256" t="s">
        <v>264</v>
      </c>
      <c r="D29" s="225"/>
      <c r="E29" s="256"/>
      <c r="F29" s="399"/>
      <c r="G29" s="404">
        <v>0</v>
      </c>
      <c r="H29" s="517"/>
      <c r="I29" s="517"/>
    </row>
    <row r="30" spans="1:13" x14ac:dyDescent="0.2">
      <c r="A30" s="688"/>
      <c r="B30" s="409" t="s">
        <v>103</v>
      </c>
      <c r="C30" s="256" t="s">
        <v>264</v>
      </c>
      <c r="D30" s="225"/>
      <c r="E30" s="256"/>
      <c r="F30" s="399"/>
      <c r="G30" s="404">
        <v>0</v>
      </c>
      <c r="H30" s="517"/>
      <c r="I30" s="517"/>
    </row>
    <row r="31" spans="1:13" x14ac:dyDescent="0.2">
      <c r="A31" s="688"/>
      <c r="B31" s="410" t="s">
        <v>73</v>
      </c>
      <c r="C31" s="424" t="s">
        <v>264</v>
      </c>
      <c r="D31" s="398"/>
      <c r="E31" s="398"/>
      <c r="F31" s="400"/>
      <c r="G31" s="567">
        <v>146.83788454545456</v>
      </c>
      <c r="H31" s="517"/>
      <c r="I31" s="517"/>
    </row>
    <row r="32" spans="1:13" x14ac:dyDescent="0.2">
      <c r="A32" s="688"/>
      <c r="B32" s="412" t="s">
        <v>172</v>
      </c>
      <c r="C32" s="396" t="s">
        <v>510</v>
      </c>
      <c r="D32" s="394"/>
      <c r="E32" s="396"/>
      <c r="F32" s="401"/>
      <c r="G32" s="405">
        <v>0</v>
      </c>
      <c r="H32" s="517"/>
      <c r="I32" s="517"/>
    </row>
    <row r="33" spans="1:9" x14ac:dyDescent="0.2">
      <c r="A33" s="688"/>
      <c r="B33" s="410" t="s">
        <v>211</v>
      </c>
      <c r="C33" s="395" t="s">
        <v>224</v>
      </c>
      <c r="D33" s="60"/>
      <c r="E33" s="393"/>
      <c r="F33" s="519">
        <v>1.8909840693333335</v>
      </c>
      <c r="G33" s="406">
        <v>0</v>
      </c>
      <c r="H33" s="517"/>
      <c r="I33" s="517"/>
    </row>
    <row r="34" spans="1:9" x14ac:dyDescent="0.2">
      <c r="A34" s="688"/>
      <c r="B34" s="413" t="s">
        <v>506</v>
      </c>
      <c r="C34" s="395" t="s">
        <v>265</v>
      </c>
      <c r="D34" s="60"/>
      <c r="E34" s="393"/>
      <c r="F34" s="519">
        <v>1.8909840693333335</v>
      </c>
      <c r="G34" s="406">
        <v>0</v>
      </c>
      <c r="H34" s="517"/>
      <c r="I34" s="517"/>
    </row>
    <row r="35" spans="1:9" x14ac:dyDescent="0.2">
      <c r="A35" s="688"/>
      <c r="B35" s="410" t="s">
        <v>256</v>
      </c>
      <c r="C35" s="395" t="s">
        <v>223</v>
      </c>
      <c r="D35" s="60"/>
      <c r="E35" s="393"/>
      <c r="F35" s="519">
        <v>3.0447223473333334</v>
      </c>
      <c r="G35" s="406">
        <v>0</v>
      </c>
      <c r="H35" s="517"/>
      <c r="I35" s="517"/>
    </row>
    <row r="36" spans="1:9" x14ac:dyDescent="0.2">
      <c r="A36" s="688"/>
      <c r="B36" s="410" t="s">
        <v>507</v>
      </c>
      <c r="C36" s="395" t="s">
        <v>511</v>
      </c>
      <c r="D36" s="260" t="s">
        <v>454</v>
      </c>
      <c r="E36" s="393"/>
      <c r="F36" s="519">
        <v>4.3266537673333323</v>
      </c>
      <c r="G36" s="567">
        <v>4099.0845818181815</v>
      </c>
      <c r="H36" s="517"/>
      <c r="I36" s="517"/>
    </row>
    <row r="37" spans="1:9" x14ac:dyDescent="0.2">
      <c r="A37" s="688"/>
      <c r="B37" s="410" t="s">
        <v>508</v>
      </c>
      <c r="C37" s="395" t="s">
        <v>335</v>
      </c>
      <c r="D37" s="60">
        <v>1039058</v>
      </c>
      <c r="E37" s="393"/>
      <c r="F37" s="521">
        <v>4.3266537673333323</v>
      </c>
      <c r="G37" s="567">
        <v>4233.1439590909085</v>
      </c>
      <c r="H37" s="517"/>
      <c r="I37" s="517"/>
    </row>
    <row r="38" spans="1:9" x14ac:dyDescent="0.2">
      <c r="A38" s="688"/>
      <c r="B38" s="751" t="s">
        <v>559</v>
      </c>
      <c r="C38" s="752" t="s">
        <v>560</v>
      </c>
      <c r="D38" s="753"/>
      <c r="E38" s="752"/>
      <c r="F38" s="521">
        <v>4.3266537673333323</v>
      </c>
      <c r="G38" s="567">
        <v>0</v>
      </c>
      <c r="H38" s="517"/>
      <c r="I38" s="517"/>
    </row>
    <row r="39" spans="1:9" x14ac:dyDescent="0.2">
      <c r="A39" s="688"/>
      <c r="B39" s="410" t="s">
        <v>212</v>
      </c>
      <c r="C39" s="395" t="s">
        <v>225</v>
      </c>
      <c r="D39" s="60"/>
      <c r="E39" s="393"/>
      <c r="F39" s="519">
        <v>0.52872909833333337</v>
      </c>
      <c r="G39" s="403">
        <v>0</v>
      </c>
      <c r="H39" s="517"/>
      <c r="I39" s="517"/>
    </row>
    <row r="40" spans="1:9" x14ac:dyDescent="0.2">
      <c r="A40" s="688"/>
      <c r="B40" s="410" t="s">
        <v>212</v>
      </c>
      <c r="C40" s="395" t="s">
        <v>382</v>
      </c>
      <c r="D40" s="425"/>
      <c r="E40" s="393"/>
      <c r="F40" s="519">
        <v>0.52872909833333337</v>
      </c>
      <c r="G40" s="406">
        <v>0</v>
      </c>
      <c r="H40" s="517"/>
      <c r="I40" s="517"/>
    </row>
    <row r="41" spans="1:9" x14ac:dyDescent="0.2">
      <c r="A41" s="688"/>
      <c r="B41" s="410" t="s">
        <v>255</v>
      </c>
      <c r="C41" s="395" t="s">
        <v>266</v>
      </c>
      <c r="D41" s="425"/>
      <c r="E41" s="393" t="s">
        <v>117</v>
      </c>
      <c r="F41" s="519">
        <v>0.22312097499999997</v>
      </c>
      <c r="G41" s="406">
        <v>0</v>
      </c>
      <c r="H41" s="517"/>
      <c r="I41" s="517"/>
    </row>
    <row r="42" spans="1:9" x14ac:dyDescent="0.2">
      <c r="A42" s="688"/>
      <c r="B42" s="414" t="s">
        <v>63</v>
      </c>
      <c r="C42" s="396" t="s">
        <v>221</v>
      </c>
      <c r="D42" s="394"/>
      <c r="E42" s="396"/>
      <c r="F42" s="402"/>
      <c r="G42" s="405">
        <v>0</v>
      </c>
      <c r="H42" s="517"/>
      <c r="I42" s="517"/>
    </row>
    <row r="43" spans="1:9" x14ac:dyDescent="0.2">
      <c r="A43" s="688"/>
      <c r="B43" s="410" t="s">
        <v>13</v>
      </c>
      <c r="C43" s="395" t="s">
        <v>267</v>
      </c>
      <c r="D43" s="60"/>
      <c r="E43" s="395" t="s">
        <v>38</v>
      </c>
      <c r="F43" s="519">
        <v>0.22312097499999997</v>
      </c>
      <c r="G43" s="403">
        <v>0</v>
      </c>
      <c r="H43" s="517"/>
      <c r="I43" s="517"/>
    </row>
    <row r="44" spans="1:9" x14ac:dyDescent="0.2">
      <c r="A44" s="688"/>
      <c r="B44" s="410" t="s">
        <v>102</v>
      </c>
      <c r="C44" s="395" t="s">
        <v>268</v>
      </c>
      <c r="D44" s="60"/>
      <c r="E44" s="395" t="s">
        <v>33</v>
      </c>
      <c r="F44" s="519">
        <v>0.58714622633333347</v>
      </c>
      <c r="G44" s="406">
        <v>0</v>
      </c>
      <c r="H44" s="517"/>
      <c r="I44" s="517"/>
    </row>
    <row r="45" spans="1:9" x14ac:dyDescent="0.2">
      <c r="A45" s="688"/>
      <c r="B45" s="415" t="s">
        <v>64</v>
      </c>
      <c r="C45" s="396" t="s">
        <v>221</v>
      </c>
      <c r="D45" s="394"/>
      <c r="E45" s="396"/>
      <c r="F45" s="402">
        <v>0</v>
      </c>
      <c r="G45" s="405">
        <v>0</v>
      </c>
      <c r="H45" s="517"/>
      <c r="I45" s="517"/>
    </row>
    <row r="46" spans="1:9" x14ac:dyDescent="0.2">
      <c r="A46" s="688"/>
      <c r="B46" s="416" t="s">
        <v>14</v>
      </c>
      <c r="C46" s="395" t="s">
        <v>269</v>
      </c>
      <c r="D46" s="60"/>
      <c r="E46" s="395" t="s">
        <v>34</v>
      </c>
      <c r="F46" s="519">
        <v>0.27017921700000003</v>
      </c>
      <c r="G46" s="406">
        <v>0</v>
      </c>
      <c r="H46" s="517"/>
      <c r="I46" s="517"/>
    </row>
    <row r="47" spans="1:9" x14ac:dyDescent="0.2">
      <c r="A47" s="688"/>
      <c r="B47" s="410" t="s">
        <v>257</v>
      </c>
      <c r="C47" s="395" t="s">
        <v>270</v>
      </c>
      <c r="D47" s="60"/>
      <c r="E47" s="395" t="s">
        <v>127</v>
      </c>
      <c r="F47" s="519">
        <v>0.27017921700000003</v>
      </c>
      <c r="G47" s="403">
        <v>0</v>
      </c>
      <c r="H47" s="517"/>
      <c r="I47" s="517"/>
    </row>
    <row r="48" spans="1:9" x14ac:dyDescent="0.2">
      <c r="A48" s="688"/>
      <c r="B48" s="410" t="s">
        <v>509</v>
      </c>
      <c r="C48" s="395" t="s">
        <v>376</v>
      </c>
      <c r="D48" s="60"/>
      <c r="E48" s="395" t="s">
        <v>375</v>
      </c>
      <c r="F48" s="519">
        <v>0.27017921700000003</v>
      </c>
      <c r="G48" s="406">
        <v>0</v>
      </c>
      <c r="H48" s="517"/>
      <c r="I48" s="517"/>
    </row>
    <row r="49" spans="1:24" x14ac:dyDescent="0.2">
      <c r="A49" s="688"/>
      <c r="B49" s="410" t="s">
        <v>15</v>
      </c>
      <c r="C49" s="395" t="s">
        <v>271</v>
      </c>
      <c r="D49" s="60"/>
      <c r="E49" s="395" t="s">
        <v>35</v>
      </c>
      <c r="F49" s="519">
        <v>0.30533767366666664</v>
      </c>
      <c r="G49" s="406">
        <v>0</v>
      </c>
      <c r="H49" s="517"/>
      <c r="I49" s="517"/>
    </row>
    <row r="50" spans="1:24" x14ac:dyDescent="0.2">
      <c r="A50" s="688"/>
      <c r="B50" s="410" t="s">
        <v>258</v>
      </c>
      <c r="C50" s="395" t="s">
        <v>272</v>
      </c>
      <c r="D50" s="60"/>
      <c r="E50" s="395" t="s">
        <v>130</v>
      </c>
      <c r="F50" s="519">
        <v>0.30533767366666664</v>
      </c>
      <c r="G50" s="406">
        <v>0</v>
      </c>
      <c r="H50" s="517"/>
      <c r="I50" s="517"/>
    </row>
    <row r="51" spans="1:24" x14ac:dyDescent="0.2">
      <c r="A51" s="688"/>
      <c r="B51" s="410" t="s">
        <v>62</v>
      </c>
      <c r="C51" s="395" t="s">
        <v>354</v>
      </c>
      <c r="D51" s="60"/>
      <c r="E51" s="395" t="s">
        <v>37</v>
      </c>
      <c r="F51" s="519">
        <v>0.35239591566666661</v>
      </c>
      <c r="G51" s="406">
        <v>0</v>
      </c>
      <c r="H51" s="517"/>
      <c r="I51" s="517"/>
    </row>
    <row r="52" spans="1:24" x14ac:dyDescent="0.2">
      <c r="A52" s="688"/>
      <c r="B52" s="410" t="s">
        <v>259</v>
      </c>
      <c r="C52" s="395" t="s">
        <v>273</v>
      </c>
      <c r="D52" s="60"/>
      <c r="E52" s="395" t="s">
        <v>140</v>
      </c>
      <c r="F52" s="519">
        <v>0.35239591566666661</v>
      </c>
      <c r="G52" s="406">
        <v>0</v>
      </c>
      <c r="H52" s="517"/>
      <c r="I52" s="517"/>
    </row>
    <row r="53" spans="1:24" x14ac:dyDescent="0.2">
      <c r="A53" s="688"/>
      <c r="B53" s="410" t="s">
        <v>260</v>
      </c>
      <c r="C53" s="395" t="s">
        <v>226</v>
      </c>
      <c r="D53" s="60" t="s">
        <v>278</v>
      </c>
      <c r="E53" s="395"/>
      <c r="F53" s="519">
        <v>0.22420277366666669</v>
      </c>
      <c r="G53" s="568">
        <v>252.79220909090907</v>
      </c>
      <c r="H53" s="517"/>
      <c r="I53" s="517"/>
    </row>
    <row r="54" spans="1:24" x14ac:dyDescent="0.2">
      <c r="A54" s="688"/>
      <c r="B54" s="410" t="s">
        <v>261</v>
      </c>
      <c r="C54" s="395" t="s">
        <v>226</v>
      </c>
      <c r="D54" s="60" t="s">
        <v>278</v>
      </c>
      <c r="E54" s="395"/>
      <c r="F54" s="519">
        <v>0.22420277366666669</v>
      </c>
      <c r="G54" s="568">
        <v>252.79220909090907</v>
      </c>
      <c r="H54" s="517"/>
      <c r="I54" s="517"/>
    </row>
    <row r="55" spans="1:24" x14ac:dyDescent="0.2">
      <c r="A55" s="688"/>
      <c r="B55" s="410" t="s">
        <v>260</v>
      </c>
      <c r="C55" s="395" t="s">
        <v>381</v>
      </c>
      <c r="D55" s="60" t="s">
        <v>278</v>
      </c>
      <c r="E55" s="393"/>
      <c r="F55" s="519">
        <v>0.22420277366666669</v>
      </c>
      <c r="G55" s="567">
        <v>252.79220909090907</v>
      </c>
      <c r="H55" s="517"/>
      <c r="I55" s="517"/>
    </row>
    <row r="56" spans="1:24" x14ac:dyDescent="0.2">
      <c r="A56" s="688"/>
      <c r="B56" s="410" t="s">
        <v>261</v>
      </c>
      <c r="C56" s="395" t="s">
        <v>381</v>
      </c>
      <c r="D56" s="60" t="s">
        <v>278</v>
      </c>
      <c r="E56" s="393"/>
      <c r="F56" s="519">
        <v>0.22420277366666669</v>
      </c>
      <c r="G56" s="567">
        <v>252.79220909090907</v>
      </c>
      <c r="H56" s="517"/>
      <c r="I56" s="517"/>
    </row>
    <row r="57" spans="1:24" x14ac:dyDescent="0.2">
      <c r="A57" s="688"/>
      <c r="B57" s="410" t="s">
        <v>262</v>
      </c>
      <c r="C57" s="395" t="s">
        <v>227</v>
      </c>
      <c r="D57" s="60" t="s">
        <v>279</v>
      </c>
      <c r="E57" s="395"/>
      <c r="F57" s="519">
        <v>0.237725257</v>
      </c>
      <c r="G57" s="567">
        <v>398.63386818181817</v>
      </c>
      <c r="H57" s="517"/>
      <c r="I57" s="517"/>
    </row>
    <row r="58" spans="1:24" x14ac:dyDescent="0.2">
      <c r="A58" s="688"/>
      <c r="B58" s="410" t="s">
        <v>262</v>
      </c>
      <c r="C58" s="395" t="s">
        <v>380</v>
      </c>
      <c r="D58" s="60" t="s">
        <v>279</v>
      </c>
      <c r="E58" s="395"/>
      <c r="F58" s="519">
        <v>0.237725257</v>
      </c>
      <c r="G58" s="567">
        <v>398.63386818181817</v>
      </c>
      <c r="H58" s="517"/>
      <c r="I58" s="517"/>
    </row>
    <row r="59" spans="1:24" s="13" customFormat="1" x14ac:dyDescent="0.2">
      <c r="A59" s="688"/>
      <c r="B59" s="413" t="s">
        <v>442</v>
      </c>
      <c r="C59" s="395" t="s">
        <v>228</v>
      </c>
      <c r="D59" s="397" t="s">
        <v>280</v>
      </c>
      <c r="E59" s="397"/>
      <c r="F59" s="519">
        <v>0.20554174666666669</v>
      </c>
      <c r="G59" s="567">
        <v>58.796460000000003</v>
      </c>
      <c r="H59" s="517"/>
      <c r="I59" s="517"/>
      <c r="J59" s="1"/>
      <c r="K59" s="1"/>
      <c r="L59" s="1"/>
      <c r="M59" s="1"/>
      <c r="N59" s="1"/>
      <c r="O59" s="1"/>
      <c r="P59" s="1"/>
      <c r="Q59" s="1"/>
      <c r="R59" s="1"/>
      <c r="S59" s="1"/>
      <c r="T59" s="1"/>
      <c r="U59" s="1"/>
      <c r="V59" s="1"/>
    </row>
    <row r="60" spans="1:24" x14ac:dyDescent="0.2">
      <c r="A60" s="688"/>
      <c r="B60" s="410" t="s">
        <v>443</v>
      </c>
      <c r="C60" s="395" t="s">
        <v>229</v>
      </c>
      <c r="D60" s="60" t="s">
        <v>281</v>
      </c>
      <c r="E60" s="393"/>
      <c r="F60" s="519">
        <v>0.20554174666666669</v>
      </c>
      <c r="G60" s="567">
        <v>58.796460000000003</v>
      </c>
      <c r="H60" s="517"/>
      <c r="I60" s="517"/>
    </row>
    <row r="61" spans="1:24" x14ac:dyDescent="0.2">
      <c r="A61" s="688"/>
      <c r="B61" s="410" t="s">
        <v>442</v>
      </c>
      <c r="C61" s="395" t="s">
        <v>379</v>
      </c>
      <c r="D61" s="60" t="s">
        <v>280</v>
      </c>
      <c r="E61" s="393"/>
      <c r="F61" s="519">
        <v>0.20554174666666669</v>
      </c>
      <c r="G61" s="567">
        <v>58.796460000000003</v>
      </c>
      <c r="H61" s="517"/>
      <c r="I61" s="517"/>
    </row>
    <row r="62" spans="1:24" ht="13.5" thickBot="1" x14ac:dyDescent="0.25">
      <c r="A62" s="688"/>
      <c r="B62" s="411" t="s">
        <v>443</v>
      </c>
      <c r="C62" s="407" t="s">
        <v>378</v>
      </c>
      <c r="D62" s="62" t="s">
        <v>281</v>
      </c>
      <c r="E62" s="407"/>
      <c r="F62" s="520">
        <v>0.20554174666666669</v>
      </c>
      <c r="G62" s="569">
        <v>58.796460000000003</v>
      </c>
      <c r="H62" s="517"/>
      <c r="I62" s="517"/>
    </row>
    <row r="63" spans="1:24" s="13" customFormat="1" ht="13.5" thickBot="1" x14ac:dyDescent="0.25">
      <c r="A63" s="688"/>
      <c r="B63" s="9"/>
      <c r="C63" s="8"/>
      <c r="D63" s="1"/>
      <c r="E63" s="1"/>
      <c r="F63" s="1"/>
      <c r="G63" s="1"/>
      <c r="H63" s="1"/>
      <c r="I63" s="1"/>
      <c r="J63" s="1"/>
      <c r="K63" s="1"/>
      <c r="L63" s="1"/>
      <c r="M63" s="1"/>
      <c r="N63" s="1"/>
      <c r="O63" s="1"/>
      <c r="P63" s="1"/>
      <c r="Q63" s="1"/>
      <c r="R63" s="1"/>
      <c r="S63" s="1"/>
      <c r="T63" s="1"/>
      <c r="U63" s="1"/>
      <c r="V63" s="1"/>
      <c r="W63" s="1"/>
      <c r="X63" s="1"/>
    </row>
    <row r="64" spans="1:24" ht="18.75" customHeight="1" thickBot="1" x14ac:dyDescent="0.3">
      <c r="A64" s="688"/>
      <c r="B64" s="717" t="s">
        <v>110</v>
      </c>
      <c r="C64" s="718"/>
      <c r="D64" s="718"/>
      <c r="E64" s="718"/>
      <c r="F64" s="719"/>
      <c r="G64" s="714" t="s">
        <v>372</v>
      </c>
      <c r="H64" s="715"/>
      <c r="I64" s="715"/>
      <c r="J64" s="716"/>
    </row>
    <row r="65" spans="1:10" ht="26.25" thickBot="1" x14ac:dyDescent="0.25">
      <c r="A65" s="688"/>
      <c r="B65" s="76" t="s">
        <v>74</v>
      </c>
      <c r="C65" s="75" t="s">
        <v>75</v>
      </c>
      <c r="D65" s="75" t="s">
        <v>85</v>
      </c>
      <c r="E65" s="75" t="s">
        <v>76</v>
      </c>
      <c r="F65" s="75" t="s">
        <v>77</v>
      </c>
      <c r="G65" s="75" t="s">
        <v>337</v>
      </c>
      <c r="H65" s="75" t="s">
        <v>190</v>
      </c>
      <c r="I65" s="75" t="s">
        <v>360</v>
      </c>
      <c r="J65" s="433" t="s">
        <v>338</v>
      </c>
    </row>
    <row r="66" spans="1:10" ht="13.5" thickBot="1" x14ac:dyDescent="0.25">
      <c r="A66" s="689"/>
      <c r="B66" s="434" t="s">
        <v>285</v>
      </c>
      <c r="C66" s="73" t="s">
        <v>78</v>
      </c>
      <c r="D66" s="73" t="s">
        <v>79</v>
      </c>
      <c r="E66" s="73" t="s">
        <v>285</v>
      </c>
      <c r="F66" s="73" t="s">
        <v>80</v>
      </c>
      <c r="G66" s="435" t="s">
        <v>339</v>
      </c>
      <c r="H66" s="435" t="s">
        <v>340</v>
      </c>
      <c r="I66" s="523">
        <v>79.614599999999982</v>
      </c>
      <c r="J66" s="524">
        <v>444.00449999999989</v>
      </c>
    </row>
    <row r="67" spans="1:10" ht="13.5" thickBot="1" x14ac:dyDescent="0.25">
      <c r="A67" s="688"/>
      <c r="B67" s="419"/>
      <c r="C67" s="419"/>
      <c r="D67" s="419"/>
      <c r="E67" s="419"/>
      <c r="F67" s="419"/>
      <c r="G67" s="418"/>
      <c r="H67" s="418"/>
      <c r="I67" s="418"/>
      <c r="J67" s="418"/>
    </row>
    <row r="68" spans="1:10" ht="13.5" thickBot="1" x14ac:dyDescent="0.25">
      <c r="A68" s="688"/>
      <c r="B68" s="693" t="s">
        <v>525</v>
      </c>
      <c r="C68" s="691" t="s">
        <v>72</v>
      </c>
      <c r="D68" s="692"/>
      <c r="E68" s="420" t="s">
        <v>513</v>
      </c>
      <c r="F68" s="422" t="s">
        <v>307</v>
      </c>
      <c r="G68" s="418"/>
      <c r="H68" s="418"/>
      <c r="I68" s="418"/>
      <c r="J68" s="418"/>
    </row>
    <row r="69" spans="1:10" ht="15" customHeight="1" x14ac:dyDescent="0.2">
      <c r="A69" s="688"/>
      <c r="B69" s="694"/>
      <c r="C69" s="696" t="s">
        <v>514</v>
      </c>
      <c r="D69" s="697"/>
      <c r="E69" s="252" t="s">
        <v>515</v>
      </c>
      <c r="F69" s="421">
        <v>0</v>
      </c>
    </row>
    <row r="70" spans="1:10" ht="12.75" customHeight="1" x14ac:dyDescent="0.2">
      <c r="A70" s="688"/>
      <c r="B70" s="694"/>
      <c r="C70" s="698" t="s">
        <v>516</v>
      </c>
      <c r="D70" s="699"/>
      <c r="E70" s="60" t="s">
        <v>517</v>
      </c>
      <c r="F70" s="406">
        <v>0</v>
      </c>
    </row>
    <row r="71" spans="1:10" ht="12.75" customHeight="1" x14ac:dyDescent="0.2">
      <c r="A71" s="688"/>
      <c r="B71" s="694"/>
      <c r="C71" s="698" t="s">
        <v>518</v>
      </c>
      <c r="D71" s="699"/>
      <c r="E71" s="60" t="s">
        <v>519</v>
      </c>
      <c r="F71" s="406">
        <v>0</v>
      </c>
    </row>
    <row r="72" spans="1:10" ht="12.75" customHeight="1" x14ac:dyDescent="0.2">
      <c r="A72" s="688"/>
      <c r="B72" s="694"/>
      <c r="C72" s="698" t="s">
        <v>518</v>
      </c>
      <c r="D72" s="699"/>
      <c r="E72" s="60" t="s">
        <v>520</v>
      </c>
      <c r="F72" s="406">
        <v>0</v>
      </c>
    </row>
    <row r="73" spans="1:10" ht="12.75" customHeight="1" x14ac:dyDescent="0.2">
      <c r="A73" s="688"/>
      <c r="B73" s="694"/>
      <c r="C73" s="698" t="s">
        <v>521</v>
      </c>
      <c r="D73" s="699"/>
      <c r="E73" s="60" t="s">
        <v>522</v>
      </c>
      <c r="F73" s="518">
        <v>153.10499999999999</v>
      </c>
      <c r="G73" s="517"/>
    </row>
    <row r="74" spans="1:10" ht="13.5" customHeight="1" thickBot="1" x14ac:dyDescent="0.25">
      <c r="A74" s="690"/>
      <c r="B74" s="695"/>
      <c r="C74" s="700" t="s">
        <v>523</v>
      </c>
      <c r="D74" s="701"/>
      <c r="E74" s="62" t="s">
        <v>524</v>
      </c>
      <c r="F74" s="525">
        <v>288.43126181818178</v>
      </c>
      <c r="G74" s="517"/>
    </row>
    <row r="75" spans="1:10" ht="63" customHeight="1" thickBot="1" x14ac:dyDescent="0.25">
      <c r="A75" s="51" t="s">
        <v>326</v>
      </c>
      <c r="B75" s="23"/>
      <c r="C75" s="23"/>
      <c r="D75" s="23"/>
      <c r="E75" s="23"/>
      <c r="F75" s="23"/>
    </row>
    <row r="76" spans="1:10" ht="31.5" customHeight="1" thickBot="1" x14ac:dyDescent="0.25">
      <c r="A76" s="702" t="s">
        <v>107</v>
      </c>
      <c r="B76" s="705"/>
      <c r="C76" s="705"/>
      <c r="D76" s="705"/>
      <c r="E76" s="705"/>
      <c r="F76" s="705"/>
      <c r="G76" s="706" t="s">
        <v>372</v>
      </c>
      <c r="H76" s="707"/>
    </row>
    <row r="77" spans="1:10" ht="26.25" customHeight="1" thickBot="1" x14ac:dyDescent="0.25">
      <c r="A77" s="703"/>
      <c r="B77" s="436" t="s">
        <v>87</v>
      </c>
      <c r="C77" s="67" t="s">
        <v>168</v>
      </c>
      <c r="D77" s="67" t="s">
        <v>167</v>
      </c>
      <c r="E77" s="75" t="s">
        <v>0</v>
      </c>
      <c r="F77" s="89" t="s">
        <v>30</v>
      </c>
      <c r="G77" s="40" t="s">
        <v>184</v>
      </c>
      <c r="H77" s="41" t="s">
        <v>185</v>
      </c>
    </row>
    <row r="78" spans="1:10" x14ac:dyDescent="0.2">
      <c r="A78" s="704"/>
      <c r="B78" s="52" t="s">
        <v>255</v>
      </c>
      <c r="C78" s="64" t="s">
        <v>485</v>
      </c>
      <c r="D78" s="65" t="s">
        <v>208</v>
      </c>
      <c r="E78" s="66" t="s">
        <v>117</v>
      </c>
      <c r="F78" s="86">
        <v>0.17</v>
      </c>
      <c r="G78" s="431">
        <f>H78/F78</f>
        <v>46.509078352941167</v>
      </c>
      <c r="H78" s="563">
        <v>7.906543319999999</v>
      </c>
    </row>
    <row r="79" spans="1:10" x14ac:dyDescent="0.2">
      <c r="A79" s="704"/>
      <c r="B79" s="223" t="s">
        <v>63</v>
      </c>
      <c r="C79" s="224"/>
      <c r="D79" s="225"/>
      <c r="E79" s="225"/>
      <c r="F79" s="226"/>
      <c r="G79" s="430"/>
      <c r="H79" s="458"/>
    </row>
    <row r="80" spans="1:10" x14ac:dyDescent="0.2">
      <c r="A80" s="704"/>
      <c r="B80" s="53" t="s">
        <v>13</v>
      </c>
      <c r="C80" s="59" t="s">
        <v>486</v>
      </c>
      <c r="D80" s="60" t="s">
        <v>147</v>
      </c>
      <c r="E80" s="60" t="s">
        <v>38</v>
      </c>
      <c r="F80" s="87">
        <v>0.49</v>
      </c>
      <c r="G80" s="429">
        <f>H80/F80</f>
        <v>16.135802693877551</v>
      </c>
      <c r="H80" s="564">
        <v>7.906543319999999</v>
      </c>
    </row>
    <row r="81" spans="1:8" x14ac:dyDescent="0.2">
      <c r="A81" s="704"/>
      <c r="B81" s="53" t="s">
        <v>102</v>
      </c>
      <c r="C81" s="59" t="s">
        <v>487</v>
      </c>
      <c r="D81" s="60" t="s">
        <v>152</v>
      </c>
      <c r="E81" s="60" t="s">
        <v>33</v>
      </c>
      <c r="F81" s="87">
        <v>0.63</v>
      </c>
      <c r="G81" s="429">
        <f>H81/F81</f>
        <v>20.038363428571426</v>
      </c>
      <c r="H81" s="564">
        <v>12.624168959999999</v>
      </c>
    </row>
    <row r="82" spans="1:8" x14ac:dyDescent="0.2">
      <c r="A82" s="704"/>
      <c r="B82" s="223" t="s">
        <v>64</v>
      </c>
      <c r="C82" s="227"/>
      <c r="D82" s="225"/>
      <c r="E82" s="225"/>
      <c r="F82" s="228"/>
      <c r="G82" s="430"/>
      <c r="H82" s="458"/>
    </row>
    <row r="83" spans="1:8" x14ac:dyDescent="0.2">
      <c r="A83" s="704"/>
      <c r="B83" s="53" t="s">
        <v>257</v>
      </c>
      <c r="C83" s="59" t="s">
        <v>489</v>
      </c>
      <c r="D83" s="60" t="s">
        <v>148</v>
      </c>
      <c r="E83" s="60" t="s">
        <v>127</v>
      </c>
      <c r="F83" s="87">
        <v>1.6</v>
      </c>
      <c r="G83" s="429">
        <f>H83/F83</f>
        <v>7.7051812499999999</v>
      </c>
      <c r="H83" s="564">
        <v>12.328290000000001</v>
      </c>
    </row>
    <row r="84" spans="1:8" x14ac:dyDescent="0.2">
      <c r="A84" s="704"/>
      <c r="B84" s="53" t="s">
        <v>387</v>
      </c>
      <c r="C84" s="59" t="s">
        <v>488</v>
      </c>
      <c r="D84" s="60" t="s">
        <v>386</v>
      </c>
      <c r="E84" s="60" t="s">
        <v>375</v>
      </c>
      <c r="F84" s="87">
        <v>1.6</v>
      </c>
      <c r="G84" s="429">
        <f>H84/F84</f>
        <v>7.7051812499999999</v>
      </c>
      <c r="H84" s="564">
        <v>12.328290000000001</v>
      </c>
    </row>
    <row r="85" spans="1:8" x14ac:dyDescent="0.2">
      <c r="A85" s="704"/>
      <c r="B85" s="53" t="s">
        <v>258</v>
      </c>
      <c r="C85" s="59" t="s">
        <v>490</v>
      </c>
      <c r="D85" s="60" t="s">
        <v>149</v>
      </c>
      <c r="E85" s="60" t="s">
        <v>130</v>
      </c>
      <c r="F85" s="87">
        <v>4</v>
      </c>
      <c r="G85" s="429">
        <f>H85/F85</f>
        <v>3.8710830600000001</v>
      </c>
      <c r="H85" s="564">
        <v>15.484332240000001</v>
      </c>
    </row>
    <row r="86" spans="1:8" ht="13.5" thickBot="1" x14ac:dyDescent="0.25">
      <c r="A86" s="704"/>
      <c r="B86" s="54" t="s">
        <v>259</v>
      </c>
      <c r="C86" s="61" t="s">
        <v>492</v>
      </c>
      <c r="D86" s="62" t="s">
        <v>151</v>
      </c>
      <c r="E86" s="62" t="s">
        <v>140</v>
      </c>
      <c r="F86" s="88">
        <v>8</v>
      </c>
      <c r="G86" s="432">
        <f>H86/F86</f>
        <v>2.4666853575000003</v>
      </c>
      <c r="H86" s="565">
        <v>19.733482860000002</v>
      </c>
    </row>
    <row r="87" spans="1:8" ht="13.5" thickBot="1" x14ac:dyDescent="0.25">
      <c r="A87" s="703"/>
      <c r="D87" s="2"/>
      <c r="E87" s="2"/>
      <c r="F87" s="2"/>
    </row>
    <row r="88" spans="1:8" ht="16.5" customHeight="1" thickBot="1" x14ac:dyDescent="0.25">
      <c r="A88" s="703"/>
      <c r="B88" s="710" t="s">
        <v>108</v>
      </c>
      <c r="C88" s="710"/>
      <c r="D88" s="710"/>
      <c r="E88" s="711"/>
      <c r="F88" s="706" t="s">
        <v>372</v>
      </c>
      <c r="G88" s="707"/>
    </row>
    <row r="89" spans="1:8" ht="52.5" customHeight="1" thickBot="1" x14ac:dyDescent="0.25">
      <c r="A89" s="703"/>
      <c r="B89" s="42" t="s">
        <v>104</v>
      </c>
      <c r="C89" s="47" t="s">
        <v>274</v>
      </c>
      <c r="D89" s="47" t="s">
        <v>275</v>
      </c>
      <c r="E89" s="48" t="s">
        <v>284</v>
      </c>
      <c r="F89" s="276" t="s">
        <v>240</v>
      </c>
      <c r="G89" s="44" t="s">
        <v>188</v>
      </c>
    </row>
    <row r="90" spans="1:8" x14ac:dyDescent="0.2">
      <c r="A90" s="704"/>
      <c r="B90" s="408" t="s">
        <v>83</v>
      </c>
      <c r="C90" s="423" t="s">
        <v>218</v>
      </c>
      <c r="D90" s="252" t="s">
        <v>276</v>
      </c>
      <c r="E90" s="392"/>
      <c r="F90" s="522">
        <v>0.20554174666666669</v>
      </c>
      <c r="G90" s="566">
        <v>168.90811000000002</v>
      </c>
    </row>
    <row r="91" spans="1:8" x14ac:dyDescent="0.2">
      <c r="A91" s="704"/>
      <c r="B91" s="410" t="s">
        <v>83</v>
      </c>
      <c r="C91" s="395" t="s">
        <v>383</v>
      </c>
      <c r="D91" s="254" t="s">
        <v>276</v>
      </c>
      <c r="E91" s="393"/>
      <c r="F91" s="519">
        <v>0.20554174666666669</v>
      </c>
      <c r="G91" s="567">
        <v>168.90811000000002</v>
      </c>
    </row>
    <row r="92" spans="1:8" x14ac:dyDescent="0.2">
      <c r="A92" s="704"/>
      <c r="B92" s="410" t="s">
        <v>84</v>
      </c>
      <c r="C92" s="395" t="s">
        <v>219</v>
      </c>
      <c r="D92" s="60" t="s">
        <v>277</v>
      </c>
      <c r="E92" s="260"/>
      <c r="F92" s="519">
        <v>0.20554174666666669</v>
      </c>
      <c r="G92" s="567">
        <v>180.97776454545456</v>
      </c>
    </row>
    <row r="93" spans="1:8" x14ac:dyDescent="0.2">
      <c r="A93" s="704"/>
      <c r="B93" s="410" t="s">
        <v>84</v>
      </c>
      <c r="C93" s="395" t="s">
        <v>384</v>
      </c>
      <c r="D93" s="254" t="s">
        <v>277</v>
      </c>
      <c r="E93" s="393"/>
      <c r="F93" s="519">
        <v>0.20554174666666669</v>
      </c>
      <c r="G93" s="567">
        <v>180.97776454545456</v>
      </c>
    </row>
    <row r="94" spans="1:8" x14ac:dyDescent="0.2">
      <c r="A94" s="704"/>
      <c r="B94" s="409" t="s">
        <v>90</v>
      </c>
      <c r="C94" s="256" t="s">
        <v>264</v>
      </c>
      <c r="D94" s="225"/>
      <c r="E94" s="256"/>
      <c r="F94" s="399"/>
      <c r="G94" s="404">
        <v>0</v>
      </c>
    </row>
    <row r="95" spans="1:8" x14ac:dyDescent="0.2">
      <c r="A95" s="704"/>
      <c r="B95" s="409" t="s">
        <v>103</v>
      </c>
      <c r="C95" s="256" t="s">
        <v>264</v>
      </c>
      <c r="D95" s="225"/>
      <c r="E95" s="256"/>
      <c r="F95" s="399"/>
      <c r="G95" s="404">
        <v>0</v>
      </c>
    </row>
    <row r="96" spans="1:8" x14ac:dyDescent="0.2">
      <c r="A96" s="704"/>
      <c r="B96" s="410" t="s">
        <v>73</v>
      </c>
      <c r="C96" s="424" t="s">
        <v>264</v>
      </c>
      <c r="D96" s="398"/>
      <c r="E96" s="398"/>
      <c r="F96" s="400"/>
      <c r="G96" s="567">
        <v>146.83788454545456</v>
      </c>
    </row>
    <row r="97" spans="1:7" x14ac:dyDescent="0.2">
      <c r="A97" s="704"/>
      <c r="B97" s="412" t="s">
        <v>172</v>
      </c>
      <c r="C97" s="396" t="s">
        <v>510</v>
      </c>
      <c r="D97" s="394"/>
      <c r="E97" s="396"/>
      <c r="F97" s="401"/>
      <c r="G97" s="405">
        <v>0</v>
      </c>
    </row>
    <row r="98" spans="1:7" x14ac:dyDescent="0.2">
      <c r="A98" s="704"/>
      <c r="B98" s="410" t="s">
        <v>211</v>
      </c>
      <c r="C98" s="395" t="s">
        <v>224</v>
      </c>
      <c r="D98" s="60"/>
      <c r="E98" s="393"/>
      <c r="F98" s="519">
        <v>1.8909840693333335</v>
      </c>
      <c r="G98" s="406">
        <v>0</v>
      </c>
    </row>
    <row r="99" spans="1:7" x14ac:dyDescent="0.2">
      <c r="A99" s="704"/>
      <c r="B99" s="413" t="s">
        <v>506</v>
      </c>
      <c r="C99" s="395" t="s">
        <v>265</v>
      </c>
      <c r="D99" s="60"/>
      <c r="E99" s="393"/>
      <c r="F99" s="519">
        <v>1.8909840693333335</v>
      </c>
      <c r="G99" s="406">
        <v>0</v>
      </c>
    </row>
    <row r="100" spans="1:7" x14ac:dyDescent="0.2">
      <c r="A100" s="704"/>
      <c r="B100" s="410" t="s">
        <v>256</v>
      </c>
      <c r="C100" s="395" t="s">
        <v>223</v>
      </c>
      <c r="D100" s="60"/>
      <c r="E100" s="393"/>
      <c r="F100" s="519">
        <v>3.0447223473333334</v>
      </c>
      <c r="G100" s="406">
        <v>0</v>
      </c>
    </row>
    <row r="101" spans="1:7" x14ac:dyDescent="0.2">
      <c r="A101" s="704"/>
      <c r="B101" s="410" t="s">
        <v>507</v>
      </c>
      <c r="C101" s="395" t="s">
        <v>511</v>
      </c>
      <c r="D101" s="260" t="s">
        <v>454</v>
      </c>
      <c r="E101" s="393"/>
      <c r="F101" s="519">
        <v>4.3266537673333323</v>
      </c>
      <c r="G101" s="567">
        <v>4099.0845818181815</v>
      </c>
    </row>
    <row r="102" spans="1:7" x14ac:dyDescent="0.2">
      <c r="A102" s="704"/>
      <c r="B102" s="410" t="s">
        <v>508</v>
      </c>
      <c r="C102" s="395" t="s">
        <v>335</v>
      </c>
      <c r="D102" s="60">
        <v>1039058</v>
      </c>
      <c r="E102" s="393"/>
      <c r="F102" s="521">
        <v>4.3266537673333323</v>
      </c>
      <c r="G102" s="567">
        <v>4233.1439590909085</v>
      </c>
    </row>
    <row r="103" spans="1:7" x14ac:dyDescent="0.2">
      <c r="A103" s="704"/>
      <c r="B103" s="751" t="s">
        <v>559</v>
      </c>
      <c r="C103" s="752" t="s">
        <v>560</v>
      </c>
      <c r="D103" s="753"/>
      <c r="E103" s="752"/>
      <c r="F103" s="521">
        <v>4.3266537673333323</v>
      </c>
      <c r="G103" s="567">
        <v>0</v>
      </c>
    </row>
    <row r="104" spans="1:7" x14ac:dyDescent="0.2">
      <c r="A104" s="704"/>
      <c r="B104" s="410" t="s">
        <v>212</v>
      </c>
      <c r="C104" s="395" t="s">
        <v>225</v>
      </c>
      <c r="D104" s="60"/>
      <c r="E104" s="393"/>
      <c r="F104" s="519">
        <v>0.52872909833333337</v>
      </c>
      <c r="G104" s="403">
        <v>0</v>
      </c>
    </row>
    <row r="105" spans="1:7" x14ac:dyDescent="0.2">
      <c r="A105" s="704"/>
      <c r="B105" s="410" t="s">
        <v>212</v>
      </c>
      <c r="C105" s="395" t="s">
        <v>382</v>
      </c>
      <c r="D105" s="425"/>
      <c r="E105" s="393"/>
      <c r="F105" s="519">
        <v>0.52872909833333337</v>
      </c>
      <c r="G105" s="406">
        <v>0</v>
      </c>
    </row>
    <row r="106" spans="1:7" x14ac:dyDescent="0.2">
      <c r="A106" s="704"/>
      <c r="B106" s="410" t="s">
        <v>255</v>
      </c>
      <c r="C106" s="395" t="s">
        <v>266</v>
      </c>
      <c r="D106" s="425"/>
      <c r="E106" s="393" t="s">
        <v>117</v>
      </c>
      <c r="F106" s="519">
        <v>0.22312097499999997</v>
      </c>
      <c r="G106" s="406">
        <v>0</v>
      </c>
    </row>
    <row r="107" spans="1:7" x14ac:dyDescent="0.2">
      <c r="A107" s="704"/>
      <c r="B107" s="414" t="s">
        <v>63</v>
      </c>
      <c r="C107" s="396" t="s">
        <v>221</v>
      </c>
      <c r="D107" s="394"/>
      <c r="E107" s="396"/>
      <c r="F107" s="402"/>
      <c r="G107" s="405">
        <v>0</v>
      </c>
    </row>
    <row r="108" spans="1:7" x14ac:dyDescent="0.2">
      <c r="A108" s="704"/>
      <c r="B108" s="410" t="s">
        <v>13</v>
      </c>
      <c r="C108" s="395" t="s">
        <v>267</v>
      </c>
      <c r="D108" s="60"/>
      <c r="E108" s="395" t="s">
        <v>38</v>
      </c>
      <c r="F108" s="519">
        <v>0.22312097499999997</v>
      </c>
      <c r="G108" s="403">
        <v>0</v>
      </c>
    </row>
    <row r="109" spans="1:7" x14ac:dyDescent="0.2">
      <c r="A109" s="704"/>
      <c r="B109" s="410" t="s">
        <v>102</v>
      </c>
      <c r="C109" s="395" t="s">
        <v>268</v>
      </c>
      <c r="D109" s="60"/>
      <c r="E109" s="395" t="s">
        <v>33</v>
      </c>
      <c r="F109" s="519">
        <v>0.58714622633333347</v>
      </c>
      <c r="G109" s="406">
        <v>0</v>
      </c>
    </row>
    <row r="110" spans="1:7" x14ac:dyDescent="0.2">
      <c r="A110" s="704"/>
      <c r="B110" s="415" t="s">
        <v>64</v>
      </c>
      <c r="C110" s="396" t="s">
        <v>221</v>
      </c>
      <c r="D110" s="394"/>
      <c r="E110" s="396"/>
      <c r="F110" s="402">
        <v>0</v>
      </c>
      <c r="G110" s="405">
        <v>0</v>
      </c>
    </row>
    <row r="111" spans="1:7" x14ac:dyDescent="0.2">
      <c r="A111" s="704"/>
      <c r="B111" s="416" t="s">
        <v>14</v>
      </c>
      <c r="C111" s="395" t="s">
        <v>269</v>
      </c>
      <c r="D111" s="60"/>
      <c r="E111" s="395" t="s">
        <v>34</v>
      </c>
      <c r="F111" s="519">
        <v>0.27017921700000003</v>
      </c>
      <c r="G111" s="406">
        <v>0</v>
      </c>
    </row>
    <row r="112" spans="1:7" x14ac:dyDescent="0.2">
      <c r="A112" s="704"/>
      <c r="B112" s="410" t="s">
        <v>257</v>
      </c>
      <c r="C112" s="395" t="s">
        <v>270</v>
      </c>
      <c r="D112" s="60"/>
      <c r="E112" s="395" t="s">
        <v>127</v>
      </c>
      <c r="F112" s="519">
        <v>0.27017921700000003</v>
      </c>
      <c r="G112" s="403">
        <v>0</v>
      </c>
    </row>
    <row r="113" spans="1:7" x14ac:dyDescent="0.2">
      <c r="A113" s="704"/>
      <c r="B113" s="410" t="s">
        <v>509</v>
      </c>
      <c r="C113" s="395" t="s">
        <v>376</v>
      </c>
      <c r="D113" s="60"/>
      <c r="E113" s="395" t="s">
        <v>375</v>
      </c>
      <c r="F113" s="519">
        <v>0.27017921700000003</v>
      </c>
      <c r="G113" s="406">
        <v>0</v>
      </c>
    </row>
    <row r="114" spans="1:7" x14ac:dyDescent="0.2">
      <c r="A114" s="704"/>
      <c r="B114" s="410" t="s">
        <v>15</v>
      </c>
      <c r="C114" s="395" t="s">
        <v>271</v>
      </c>
      <c r="D114" s="60"/>
      <c r="E114" s="395" t="s">
        <v>35</v>
      </c>
      <c r="F114" s="519">
        <v>0.30533767366666664</v>
      </c>
      <c r="G114" s="406">
        <v>0</v>
      </c>
    </row>
    <row r="115" spans="1:7" x14ac:dyDescent="0.2">
      <c r="A115" s="704"/>
      <c r="B115" s="410" t="s">
        <v>258</v>
      </c>
      <c r="C115" s="395" t="s">
        <v>272</v>
      </c>
      <c r="D115" s="60"/>
      <c r="E115" s="395" t="s">
        <v>130</v>
      </c>
      <c r="F115" s="519">
        <v>0.30533767366666664</v>
      </c>
      <c r="G115" s="406">
        <v>0</v>
      </c>
    </row>
    <row r="116" spans="1:7" x14ac:dyDescent="0.2">
      <c r="A116" s="704"/>
      <c r="B116" s="410" t="s">
        <v>62</v>
      </c>
      <c r="C116" s="395" t="s">
        <v>354</v>
      </c>
      <c r="D116" s="60"/>
      <c r="E116" s="395" t="s">
        <v>37</v>
      </c>
      <c r="F116" s="519">
        <v>0.35239591566666661</v>
      </c>
      <c r="G116" s="406">
        <v>0</v>
      </c>
    </row>
    <row r="117" spans="1:7" x14ac:dyDescent="0.2">
      <c r="A117" s="704"/>
      <c r="B117" s="410" t="s">
        <v>259</v>
      </c>
      <c r="C117" s="395" t="s">
        <v>273</v>
      </c>
      <c r="D117" s="60"/>
      <c r="E117" s="395" t="s">
        <v>140</v>
      </c>
      <c r="F117" s="519">
        <v>0.35239591566666661</v>
      </c>
      <c r="G117" s="406">
        <v>0</v>
      </c>
    </row>
    <row r="118" spans="1:7" x14ac:dyDescent="0.2">
      <c r="A118" s="704"/>
      <c r="B118" s="410" t="s">
        <v>260</v>
      </c>
      <c r="C118" s="395" t="s">
        <v>226</v>
      </c>
      <c r="D118" s="60" t="s">
        <v>278</v>
      </c>
      <c r="E118" s="395"/>
      <c r="F118" s="519">
        <v>0.22420277366666669</v>
      </c>
      <c r="G118" s="568">
        <v>252.79220909090907</v>
      </c>
    </row>
    <row r="119" spans="1:7" x14ac:dyDescent="0.2">
      <c r="A119" s="704"/>
      <c r="B119" s="410" t="s">
        <v>261</v>
      </c>
      <c r="C119" s="395" t="s">
        <v>226</v>
      </c>
      <c r="D119" s="60" t="s">
        <v>278</v>
      </c>
      <c r="E119" s="395"/>
      <c r="F119" s="519">
        <v>0.22420277366666669</v>
      </c>
      <c r="G119" s="568">
        <v>252.79220909090907</v>
      </c>
    </row>
    <row r="120" spans="1:7" x14ac:dyDescent="0.2">
      <c r="A120" s="704"/>
      <c r="B120" s="410" t="s">
        <v>260</v>
      </c>
      <c r="C120" s="395" t="s">
        <v>381</v>
      </c>
      <c r="D120" s="60" t="s">
        <v>278</v>
      </c>
      <c r="E120" s="393"/>
      <c r="F120" s="519">
        <v>0.22420277366666669</v>
      </c>
      <c r="G120" s="567">
        <v>252.79220909090907</v>
      </c>
    </row>
    <row r="121" spans="1:7" x14ac:dyDescent="0.2">
      <c r="A121" s="704"/>
      <c r="B121" s="410" t="s">
        <v>261</v>
      </c>
      <c r="C121" s="395" t="s">
        <v>381</v>
      </c>
      <c r="D121" s="60" t="s">
        <v>278</v>
      </c>
      <c r="E121" s="393"/>
      <c r="F121" s="519">
        <v>0.22420277366666669</v>
      </c>
      <c r="G121" s="567">
        <v>252.79220909090907</v>
      </c>
    </row>
    <row r="122" spans="1:7" x14ac:dyDescent="0.2">
      <c r="A122" s="704"/>
      <c r="B122" s="410" t="s">
        <v>262</v>
      </c>
      <c r="C122" s="395" t="s">
        <v>227</v>
      </c>
      <c r="D122" s="60" t="s">
        <v>279</v>
      </c>
      <c r="E122" s="395"/>
      <c r="F122" s="519">
        <v>0.237725257</v>
      </c>
      <c r="G122" s="567">
        <v>398.63386818181817</v>
      </c>
    </row>
    <row r="123" spans="1:7" x14ac:dyDescent="0.2">
      <c r="A123" s="704"/>
      <c r="B123" s="410" t="s">
        <v>262</v>
      </c>
      <c r="C123" s="395" t="s">
        <v>380</v>
      </c>
      <c r="D123" s="60" t="s">
        <v>279</v>
      </c>
      <c r="E123" s="395"/>
      <c r="F123" s="519">
        <v>0.237725257</v>
      </c>
      <c r="G123" s="567">
        <v>398.63386818181817</v>
      </c>
    </row>
    <row r="124" spans="1:7" x14ac:dyDescent="0.2">
      <c r="A124" s="704"/>
      <c r="B124" s="413" t="s">
        <v>442</v>
      </c>
      <c r="C124" s="395" t="s">
        <v>228</v>
      </c>
      <c r="D124" s="397" t="s">
        <v>280</v>
      </c>
      <c r="E124" s="397"/>
      <c r="F124" s="519">
        <v>0.20554174666666669</v>
      </c>
      <c r="G124" s="567">
        <v>58.796460000000003</v>
      </c>
    </row>
    <row r="125" spans="1:7" x14ac:dyDescent="0.2">
      <c r="A125" s="704"/>
      <c r="B125" s="410" t="s">
        <v>443</v>
      </c>
      <c r="C125" s="395" t="s">
        <v>229</v>
      </c>
      <c r="D125" s="60" t="s">
        <v>281</v>
      </c>
      <c r="E125" s="393"/>
      <c r="F125" s="519">
        <v>0.20554174666666669</v>
      </c>
      <c r="G125" s="567">
        <v>58.796460000000003</v>
      </c>
    </row>
    <row r="126" spans="1:7" x14ac:dyDescent="0.2">
      <c r="A126" s="704"/>
      <c r="B126" s="410" t="s">
        <v>442</v>
      </c>
      <c r="C126" s="395" t="s">
        <v>379</v>
      </c>
      <c r="D126" s="60" t="s">
        <v>280</v>
      </c>
      <c r="E126" s="393"/>
      <c r="F126" s="519">
        <v>0.20554174666666669</v>
      </c>
      <c r="G126" s="567">
        <v>58.796460000000003</v>
      </c>
    </row>
    <row r="127" spans="1:7" ht="13.5" thickBot="1" x14ac:dyDescent="0.25">
      <c r="A127" s="704"/>
      <c r="B127" s="411" t="s">
        <v>443</v>
      </c>
      <c r="C127" s="407" t="s">
        <v>378</v>
      </c>
      <c r="D127" s="62" t="s">
        <v>281</v>
      </c>
      <c r="E127" s="407"/>
      <c r="F127" s="520">
        <v>0.20554174666666669</v>
      </c>
      <c r="G127" s="569">
        <v>58.796460000000003</v>
      </c>
    </row>
    <row r="128" spans="1:7" ht="13.5" thickBot="1" x14ac:dyDescent="0.25">
      <c r="A128" s="703"/>
      <c r="B128" s="14"/>
      <c r="C128" s="8"/>
    </row>
    <row r="129" spans="1:10" ht="20.25" customHeight="1" thickBot="1" x14ac:dyDescent="0.3">
      <c r="A129" s="703"/>
      <c r="B129" s="708" t="s">
        <v>111</v>
      </c>
      <c r="C129" s="709"/>
      <c r="D129" s="709"/>
      <c r="E129" s="709"/>
      <c r="F129" s="709"/>
      <c r="G129" s="603" t="s">
        <v>372</v>
      </c>
      <c r="H129" s="610"/>
      <c r="I129" s="610"/>
      <c r="J129" s="611"/>
    </row>
    <row r="130" spans="1:10" ht="26.25" thickBot="1" x14ac:dyDescent="0.25">
      <c r="A130" s="703"/>
      <c r="B130" s="76" t="s">
        <v>74</v>
      </c>
      <c r="C130" s="75" t="s">
        <v>75</v>
      </c>
      <c r="D130" s="75" t="s">
        <v>85</v>
      </c>
      <c r="E130" s="75" t="s">
        <v>76</v>
      </c>
      <c r="F130" s="75" t="s">
        <v>77</v>
      </c>
      <c r="G130" s="75" t="s">
        <v>337</v>
      </c>
      <c r="H130" s="75" t="s">
        <v>190</v>
      </c>
      <c r="I130" s="75" t="s">
        <v>360</v>
      </c>
      <c r="J130" s="433" t="s">
        <v>338</v>
      </c>
    </row>
    <row r="131" spans="1:10" ht="13.5" thickBot="1" x14ac:dyDescent="0.25">
      <c r="A131" s="704"/>
      <c r="B131" s="434" t="s">
        <v>285</v>
      </c>
      <c r="C131" s="73" t="s">
        <v>78</v>
      </c>
      <c r="D131" s="73" t="s">
        <v>79</v>
      </c>
      <c r="E131" s="73" t="s">
        <v>285</v>
      </c>
      <c r="F131" s="73" t="s">
        <v>80</v>
      </c>
      <c r="G131" s="435" t="s">
        <v>339</v>
      </c>
      <c r="H131" s="435" t="s">
        <v>340</v>
      </c>
      <c r="I131" s="583">
        <v>79.614599999999982</v>
      </c>
      <c r="J131" s="584">
        <v>444.00449999999989</v>
      </c>
    </row>
    <row r="132" spans="1:10" ht="13.5" thickBot="1" x14ac:dyDescent="0.25">
      <c r="A132" s="703"/>
      <c r="B132" s="419"/>
      <c r="C132" s="419"/>
      <c r="D132" s="419"/>
      <c r="E132" s="419"/>
      <c r="F132" s="419"/>
      <c r="G132" s="418"/>
      <c r="H132" s="418"/>
      <c r="I132" s="418"/>
      <c r="J132" s="418"/>
    </row>
    <row r="133" spans="1:10" ht="13.5" thickBot="1" x14ac:dyDescent="0.25">
      <c r="A133" s="703"/>
      <c r="B133" s="693" t="s">
        <v>525</v>
      </c>
      <c r="C133" s="691" t="s">
        <v>72</v>
      </c>
      <c r="D133" s="692"/>
      <c r="E133" s="420" t="s">
        <v>513</v>
      </c>
      <c r="F133" s="422" t="s">
        <v>307</v>
      </c>
      <c r="G133" s="418"/>
      <c r="H133" s="418"/>
      <c r="I133" s="418"/>
      <c r="J133" s="418"/>
    </row>
    <row r="134" spans="1:10" ht="15" customHeight="1" x14ac:dyDescent="0.2">
      <c r="A134" s="703"/>
      <c r="B134" s="694"/>
      <c r="C134" s="696" t="s">
        <v>514</v>
      </c>
      <c r="D134" s="697"/>
      <c r="E134" s="252" t="s">
        <v>515</v>
      </c>
      <c r="F134" s="421">
        <v>0</v>
      </c>
    </row>
    <row r="135" spans="1:10" ht="12.75" customHeight="1" x14ac:dyDescent="0.2">
      <c r="A135" s="703"/>
      <c r="B135" s="694"/>
      <c r="C135" s="698" t="s">
        <v>516</v>
      </c>
      <c r="D135" s="699"/>
      <c r="E135" s="60" t="s">
        <v>517</v>
      </c>
      <c r="F135" s="406">
        <v>0</v>
      </c>
    </row>
    <row r="136" spans="1:10" ht="12.75" customHeight="1" x14ac:dyDescent="0.2">
      <c r="A136" s="703"/>
      <c r="B136" s="694"/>
      <c r="C136" s="698" t="s">
        <v>518</v>
      </c>
      <c r="D136" s="699"/>
      <c r="E136" s="60" t="s">
        <v>519</v>
      </c>
      <c r="F136" s="406">
        <v>0</v>
      </c>
    </row>
    <row r="137" spans="1:10" ht="12.75" customHeight="1" x14ac:dyDescent="0.2">
      <c r="A137" s="703"/>
      <c r="B137" s="694"/>
      <c r="C137" s="698" t="s">
        <v>518</v>
      </c>
      <c r="D137" s="699"/>
      <c r="E137" s="60" t="s">
        <v>520</v>
      </c>
      <c r="F137" s="406">
        <v>0</v>
      </c>
    </row>
    <row r="138" spans="1:10" ht="12.75" customHeight="1" x14ac:dyDescent="0.2">
      <c r="A138" s="703"/>
      <c r="B138" s="694"/>
      <c r="C138" s="698" t="s">
        <v>521</v>
      </c>
      <c r="D138" s="699"/>
      <c r="E138" s="60" t="s">
        <v>522</v>
      </c>
      <c r="F138" s="568">
        <v>153.10499999999999</v>
      </c>
    </row>
    <row r="139" spans="1:10" ht="13.5" customHeight="1" thickBot="1" x14ac:dyDescent="0.25">
      <c r="A139" s="703"/>
      <c r="B139" s="695"/>
      <c r="C139" s="700" t="s">
        <v>523</v>
      </c>
      <c r="D139" s="701"/>
      <c r="E139" s="62" t="s">
        <v>524</v>
      </c>
      <c r="F139" s="571">
        <v>288.43126181818178</v>
      </c>
    </row>
    <row r="140" spans="1:10" ht="63" customHeight="1" thickBot="1" x14ac:dyDescent="0.25">
      <c r="A140" s="190" t="s">
        <v>326</v>
      </c>
      <c r="B140" s="23"/>
      <c r="C140" s="23"/>
      <c r="D140" s="23"/>
      <c r="E140" s="23"/>
      <c r="F140" s="23"/>
      <c r="G140" s="427"/>
    </row>
    <row r="141" spans="1:10" ht="15" customHeight="1" thickBot="1" x14ac:dyDescent="0.25">
      <c r="A141" s="730" t="s">
        <v>91</v>
      </c>
      <c r="B141" s="741"/>
      <c r="C141" s="741"/>
      <c r="D141" s="741"/>
      <c r="E141" s="741"/>
      <c r="F141" s="741"/>
      <c r="G141" s="706" t="s">
        <v>372</v>
      </c>
      <c r="H141" s="707"/>
    </row>
    <row r="142" spans="1:10" ht="26.25" customHeight="1" thickBot="1" x14ac:dyDescent="0.25">
      <c r="A142" s="731"/>
      <c r="B142" s="79" t="s">
        <v>87</v>
      </c>
      <c r="C142" s="67" t="s">
        <v>168</v>
      </c>
      <c r="D142" s="67" t="s">
        <v>167</v>
      </c>
      <c r="E142" s="75" t="s">
        <v>0</v>
      </c>
      <c r="F142" s="89" t="s">
        <v>30</v>
      </c>
      <c r="G142" s="275" t="s">
        <v>184</v>
      </c>
      <c r="H142" s="41" t="s">
        <v>185</v>
      </c>
    </row>
    <row r="143" spans="1:10" x14ac:dyDescent="0.2">
      <c r="A143" s="731"/>
      <c r="B143" s="52" t="s">
        <v>255</v>
      </c>
      <c r="C143" s="64" t="s">
        <v>485</v>
      </c>
      <c r="D143" s="65" t="s">
        <v>208</v>
      </c>
      <c r="E143" s="66" t="s">
        <v>117</v>
      </c>
      <c r="F143" s="86">
        <v>0.17</v>
      </c>
      <c r="G143" s="439">
        <f>H143/F143</f>
        <v>141.17100705882353</v>
      </c>
      <c r="H143" s="526">
        <v>23.999071200000003</v>
      </c>
      <c r="I143" s="517"/>
    </row>
    <row r="144" spans="1:10" x14ac:dyDescent="0.2">
      <c r="A144" s="731"/>
      <c r="B144" s="223" t="s">
        <v>63</v>
      </c>
      <c r="C144" s="224"/>
      <c r="D144" s="225"/>
      <c r="E144" s="225"/>
      <c r="F144" s="226"/>
      <c r="G144" s="438">
        <v>0</v>
      </c>
      <c r="H144" s="458"/>
    </row>
    <row r="145" spans="1:12" x14ac:dyDescent="0.2">
      <c r="A145" s="731"/>
      <c r="B145" s="53" t="s">
        <v>13</v>
      </c>
      <c r="C145" s="59" t="s">
        <v>486</v>
      </c>
      <c r="D145" s="60" t="s">
        <v>147</v>
      </c>
      <c r="E145" s="60" t="s">
        <v>38</v>
      </c>
      <c r="F145" s="87">
        <v>0.49</v>
      </c>
      <c r="G145" s="437">
        <f>H145/F145</f>
        <v>48.977696326530619</v>
      </c>
      <c r="H145" s="527">
        <v>23.999071200000003</v>
      </c>
      <c r="I145" s="517"/>
    </row>
    <row r="146" spans="1:12" x14ac:dyDescent="0.2">
      <c r="A146" s="731"/>
      <c r="B146" s="53" t="s">
        <v>102</v>
      </c>
      <c r="C146" s="59" t="s">
        <v>487</v>
      </c>
      <c r="D146" s="60" t="s">
        <v>152</v>
      </c>
      <c r="E146" s="60" t="s">
        <v>33</v>
      </c>
      <c r="F146" s="87">
        <v>0.63</v>
      </c>
      <c r="G146" s="437">
        <f>H146/F146</f>
        <v>45.555966857142863</v>
      </c>
      <c r="H146" s="527">
        <v>28.700259120000002</v>
      </c>
      <c r="I146" s="517"/>
    </row>
    <row r="147" spans="1:12" x14ac:dyDescent="0.2">
      <c r="A147" s="731"/>
      <c r="B147" s="223" t="s">
        <v>64</v>
      </c>
      <c r="C147" s="227"/>
      <c r="D147" s="225"/>
      <c r="E147" s="225"/>
      <c r="F147" s="228"/>
      <c r="G147" s="438">
        <v>0</v>
      </c>
      <c r="H147" s="458"/>
    </row>
    <row r="148" spans="1:12" x14ac:dyDescent="0.2">
      <c r="A148" s="731"/>
      <c r="B148" s="53" t="s">
        <v>257</v>
      </c>
      <c r="C148" s="59" t="s">
        <v>489</v>
      </c>
      <c r="D148" s="60" t="s">
        <v>148</v>
      </c>
      <c r="E148" s="60" t="s">
        <v>127</v>
      </c>
      <c r="F148" s="87">
        <v>1.6</v>
      </c>
      <c r="G148" s="437">
        <f>H148/F148</f>
        <v>17.773284749999998</v>
      </c>
      <c r="H148" s="527">
        <v>28.4372556</v>
      </c>
      <c r="I148" s="517"/>
    </row>
    <row r="149" spans="1:12" x14ac:dyDescent="0.2">
      <c r="A149" s="731"/>
      <c r="B149" s="53" t="s">
        <v>387</v>
      </c>
      <c r="C149" s="59" t="s">
        <v>488</v>
      </c>
      <c r="D149" s="60" t="s">
        <v>386</v>
      </c>
      <c r="E149" s="60" t="s">
        <v>375</v>
      </c>
      <c r="F149" s="87">
        <v>1.6</v>
      </c>
      <c r="G149" s="437">
        <f>H149/F149</f>
        <v>17.773284749999998</v>
      </c>
      <c r="H149" s="527">
        <v>28.4372556</v>
      </c>
      <c r="I149" s="517"/>
    </row>
    <row r="150" spans="1:12" x14ac:dyDescent="0.2">
      <c r="A150" s="731"/>
      <c r="B150" s="53" t="s">
        <v>258</v>
      </c>
      <c r="C150" s="59" t="s">
        <v>490</v>
      </c>
      <c r="D150" s="60" t="s">
        <v>149</v>
      </c>
      <c r="E150" s="60" t="s">
        <v>130</v>
      </c>
      <c r="F150" s="87">
        <v>4</v>
      </c>
      <c r="G150" s="437">
        <f>H150/F150</f>
        <v>7.6291567950000028</v>
      </c>
      <c r="H150" s="527">
        <v>30.516627180000011</v>
      </c>
      <c r="I150" s="517"/>
    </row>
    <row r="151" spans="1:12" ht="13.5" thickBot="1" x14ac:dyDescent="0.25">
      <c r="A151" s="731"/>
      <c r="B151" s="54" t="s">
        <v>259</v>
      </c>
      <c r="C151" s="61" t="s">
        <v>492</v>
      </c>
      <c r="D151" s="62" t="s">
        <v>151</v>
      </c>
      <c r="E151" s="62" t="s">
        <v>140</v>
      </c>
      <c r="F151" s="428">
        <v>8</v>
      </c>
      <c r="G151" s="440">
        <f>H151/F151</f>
        <v>4.4772239849999993</v>
      </c>
      <c r="H151" s="528">
        <v>35.817791879999994</v>
      </c>
      <c r="I151" s="517"/>
    </row>
    <row r="152" spans="1:12" ht="13.5" thickBot="1" x14ac:dyDescent="0.25">
      <c r="A152" s="731"/>
      <c r="D152" s="2"/>
      <c r="E152" s="2"/>
      <c r="F152" s="2"/>
      <c r="L152" s="18"/>
    </row>
    <row r="153" spans="1:12" ht="16.5" customHeight="1" thickBot="1" x14ac:dyDescent="0.25">
      <c r="A153" s="731"/>
      <c r="B153" s="724" t="s">
        <v>164</v>
      </c>
      <c r="C153" s="724"/>
      <c r="D153" s="724"/>
      <c r="E153" s="725"/>
      <c r="F153" s="683" t="s">
        <v>372</v>
      </c>
      <c r="G153" s="684"/>
    </row>
    <row r="154" spans="1:12" ht="52.5" customHeight="1" thickBot="1" x14ac:dyDescent="0.25">
      <c r="A154" s="731"/>
      <c r="B154" s="79" t="s">
        <v>104</v>
      </c>
      <c r="C154" s="67" t="s">
        <v>274</v>
      </c>
      <c r="D154" s="67" t="s">
        <v>275</v>
      </c>
      <c r="E154" s="91" t="s">
        <v>284</v>
      </c>
      <c r="F154" s="85" t="s">
        <v>240</v>
      </c>
      <c r="G154" s="44" t="s">
        <v>188</v>
      </c>
    </row>
    <row r="155" spans="1:12" x14ac:dyDescent="0.2">
      <c r="A155" s="731"/>
      <c r="B155" s="408" t="s">
        <v>83</v>
      </c>
      <c r="C155" s="423" t="s">
        <v>218</v>
      </c>
      <c r="D155" s="252" t="s">
        <v>276</v>
      </c>
      <c r="E155" s="392"/>
      <c r="F155" s="522">
        <v>0.20554174666666669</v>
      </c>
      <c r="G155" s="566">
        <v>168.90811000000002</v>
      </c>
    </row>
    <row r="156" spans="1:12" x14ac:dyDescent="0.2">
      <c r="A156" s="731"/>
      <c r="B156" s="410" t="s">
        <v>83</v>
      </c>
      <c r="C156" s="395" t="s">
        <v>383</v>
      </c>
      <c r="D156" s="254" t="s">
        <v>276</v>
      </c>
      <c r="E156" s="393"/>
      <c r="F156" s="519">
        <v>0.20554174666666669</v>
      </c>
      <c r="G156" s="567">
        <v>168.90811000000002</v>
      </c>
    </row>
    <row r="157" spans="1:12" x14ac:dyDescent="0.2">
      <c r="A157" s="731"/>
      <c r="B157" s="410" t="s">
        <v>84</v>
      </c>
      <c r="C157" s="395" t="s">
        <v>219</v>
      </c>
      <c r="D157" s="60" t="s">
        <v>277</v>
      </c>
      <c r="E157" s="260"/>
      <c r="F157" s="519">
        <v>0.20554174666666669</v>
      </c>
      <c r="G157" s="567">
        <v>180.97776454545456</v>
      </c>
    </row>
    <row r="158" spans="1:12" x14ac:dyDescent="0.2">
      <c r="A158" s="731"/>
      <c r="B158" s="410" t="s">
        <v>84</v>
      </c>
      <c r="C158" s="395" t="s">
        <v>384</v>
      </c>
      <c r="D158" s="254" t="s">
        <v>277</v>
      </c>
      <c r="E158" s="393"/>
      <c r="F158" s="519">
        <v>0.20554174666666669</v>
      </c>
      <c r="G158" s="567">
        <v>180.97776454545456</v>
      </c>
    </row>
    <row r="159" spans="1:12" x14ac:dyDescent="0.2">
      <c r="A159" s="731"/>
      <c r="B159" s="409" t="s">
        <v>90</v>
      </c>
      <c r="C159" s="256" t="s">
        <v>264</v>
      </c>
      <c r="D159" s="225"/>
      <c r="E159" s="256"/>
      <c r="F159" s="399"/>
      <c r="G159" s="404">
        <v>0</v>
      </c>
    </row>
    <row r="160" spans="1:12" x14ac:dyDescent="0.2">
      <c r="A160" s="731"/>
      <c r="B160" s="409" t="s">
        <v>103</v>
      </c>
      <c r="C160" s="256" t="s">
        <v>264</v>
      </c>
      <c r="D160" s="225"/>
      <c r="E160" s="256"/>
      <c r="F160" s="399"/>
      <c r="G160" s="404">
        <v>0</v>
      </c>
    </row>
    <row r="161" spans="1:7" x14ac:dyDescent="0.2">
      <c r="A161" s="731"/>
      <c r="B161" s="410" t="s">
        <v>73</v>
      </c>
      <c r="C161" s="424" t="s">
        <v>264</v>
      </c>
      <c r="D161" s="398"/>
      <c r="E161" s="398"/>
      <c r="F161" s="400"/>
      <c r="G161" s="567">
        <v>146.83788454545456</v>
      </c>
    </row>
    <row r="162" spans="1:7" x14ac:dyDescent="0.2">
      <c r="A162" s="731"/>
      <c r="B162" s="412" t="s">
        <v>172</v>
      </c>
      <c r="C162" s="396" t="s">
        <v>510</v>
      </c>
      <c r="D162" s="394"/>
      <c r="E162" s="396"/>
      <c r="F162" s="401"/>
      <c r="G162" s="405">
        <v>0</v>
      </c>
    </row>
    <row r="163" spans="1:7" x14ac:dyDescent="0.2">
      <c r="A163" s="731"/>
      <c r="B163" s="410" t="s">
        <v>211</v>
      </c>
      <c r="C163" s="395" t="s">
        <v>224</v>
      </c>
      <c r="D163" s="60"/>
      <c r="E163" s="393"/>
      <c r="F163" s="519">
        <v>1.8909840693333335</v>
      </c>
      <c r="G163" s="406">
        <v>0</v>
      </c>
    </row>
    <row r="164" spans="1:7" x14ac:dyDescent="0.2">
      <c r="A164" s="731"/>
      <c r="B164" s="413" t="s">
        <v>506</v>
      </c>
      <c r="C164" s="395" t="s">
        <v>265</v>
      </c>
      <c r="D164" s="60"/>
      <c r="E164" s="393"/>
      <c r="F164" s="519">
        <v>1.8909840693333335</v>
      </c>
      <c r="G164" s="406">
        <v>0</v>
      </c>
    </row>
    <row r="165" spans="1:7" x14ac:dyDescent="0.2">
      <c r="A165" s="731"/>
      <c r="B165" s="410" t="s">
        <v>256</v>
      </c>
      <c r="C165" s="395" t="s">
        <v>223</v>
      </c>
      <c r="D165" s="60"/>
      <c r="E165" s="393"/>
      <c r="F165" s="519">
        <v>3.0447223473333334</v>
      </c>
      <c r="G165" s="406">
        <v>0</v>
      </c>
    </row>
    <row r="166" spans="1:7" x14ac:dyDescent="0.2">
      <c r="A166" s="731"/>
      <c r="B166" s="410" t="s">
        <v>507</v>
      </c>
      <c r="C166" s="395" t="s">
        <v>511</v>
      </c>
      <c r="D166" s="260" t="s">
        <v>454</v>
      </c>
      <c r="E166" s="393"/>
      <c r="F166" s="519">
        <v>4.3266537673333323</v>
      </c>
      <c r="G166" s="567">
        <v>4099.0845818181815</v>
      </c>
    </row>
    <row r="167" spans="1:7" x14ac:dyDescent="0.2">
      <c r="A167" s="731"/>
      <c r="B167" s="410" t="s">
        <v>508</v>
      </c>
      <c r="C167" s="395" t="s">
        <v>335</v>
      </c>
      <c r="D167" s="60">
        <v>1039058</v>
      </c>
      <c r="E167" s="393"/>
      <c r="F167" s="521">
        <v>4.3266537673333323</v>
      </c>
      <c r="G167" s="567">
        <v>4233.1439590909085</v>
      </c>
    </row>
    <row r="168" spans="1:7" x14ac:dyDescent="0.2">
      <c r="A168" s="731"/>
      <c r="B168" s="751" t="s">
        <v>559</v>
      </c>
      <c r="C168" s="752" t="s">
        <v>560</v>
      </c>
      <c r="D168" s="753"/>
      <c r="E168" s="752"/>
      <c r="F168" s="521">
        <v>4.3266537673333323</v>
      </c>
      <c r="G168" s="567">
        <v>0</v>
      </c>
    </row>
    <row r="169" spans="1:7" x14ac:dyDescent="0.2">
      <c r="A169" s="731"/>
      <c r="B169" s="410" t="s">
        <v>212</v>
      </c>
      <c r="C169" s="395" t="s">
        <v>225</v>
      </c>
      <c r="D169" s="60"/>
      <c r="E169" s="393"/>
      <c r="F169" s="519">
        <v>0.52872909833333337</v>
      </c>
      <c r="G169" s="403">
        <v>0</v>
      </c>
    </row>
    <row r="170" spans="1:7" x14ac:dyDescent="0.2">
      <c r="A170" s="731"/>
      <c r="B170" s="410" t="s">
        <v>212</v>
      </c>
      <c r="C170" s="395" t="s">
        <v>382</v>
      </c>
      <c r="D170" s="425"/>
      <c r="E170" s="393"/>
      <c r="F170" s="519">
        <v>0.52872909833333337</v>
      </c>
      <c r="G170" s="406">
        <v>0</v>
      </c>
    </row>
    <row r="171" spans="1:7" x14ac:dyDescent="0.2">
      <c r="A171" s="731"/>
      <c r="B171" s="410" t="s">
        <v>255</v>
      </c>
      <c r="C171" s="395" t="s">
        <v>266</v>
      </c>
      <c r="D171" s="425"/>
      <c r="E171" s="393" t="s">
        <v>117</v>
      </c>
      <c r="F171" s="519">
        <v>0.22312097499999997</v>
      </c>
      <c r="G171" s="406">
        <v>0</v>
      </c>
    </row>
    <row r="172" spans="1:7" x14ac:dyDescent="0.2">
      <c r="A172" s="731"/>
      <c r="B172" s="414" t="s">
        <v>63</v>
      </c>
      <c r="C172" s="396" t="s">
        <v>221</v>
      </c>
      <c r="D172" s="394"/>
      <c r="E172" s="396"/>
      <c r="F172" s="402"/>
      <c r="G172" s="405">
        <v>0</v>
      </c>
    </row>
    <row r="173" spans="1:7" x14ac:dyDescent="0.2">
      <c r="A173" s="731"/>
      <c r="B173" s="410" t="s">
        <v>13</v>
      </c>
      <c r="C173" s="395" t="s">
        <v>267</v>
      </c>
      <c r="D173" s="60"/>
      <c r="E173" s="395" t="s">
        <v>38</v>
      </c>
      <c r="F173" s="519">
        <v>0.22312097499999997</v>
      </c>
      <c r="G173" s="403">
        <v>0</v>
      </c>
    </row>
    <row r="174" spans="1:7" x14ac:dyDescent="0.2">
      <c r="A174" s="731"/>
      <c r="B174" s="410" t="s">
        <v>102</v>
      </c>
      <c r="C174" s="395" t="s">
        <v>268</v>
      </c>
      <c r="D174" s="60"/>
      <c r="E174" s="395" t="s">
        <v>33</v>
      </c>
      <c r="F174" s="519">
        <v>0.58714622633333347</v>
      </c>
      <c r="G174" s="406">
        <v>0</v>
      </c>
    </row>
    <row r="175" spans="1:7" x14ac:dyDescent="0.2">
      <c r="A175" s="731"/>
      <c r="B175" s="415" t="s">
        <v>64</v>
      </c>
      <c r="C175" s="396" t="s">
        <v>221</v>
      </c>
      <c r="D175" s="394"/>
      <c r="E175" s="396"/>
      <c r="F175" s="402">
        <v>0</v>
      </c>
      <c r="G175" s="405">
        <v>0</v>
      </c>
    </row>
    <row r="176" spans="1:7" x14ac:dyDescent="0.2">
      <c r="A176" s="731"/>
      <c r="B176" s="416" t="s">
        <v>14</v>
      </c>
      <c r="C176" s="395" t="s">
        <v>269</v>
      </c>
      <c r="D176" s="60"/>
      <c r="E176" s="395" t="s">
        <v>34</v>
      </c>
      <c r="F176" s="519">
        <v>0.27017921700000003</v>
      </c>
      <c r="G176" s="406">
        <v>0</v>
      </c>
    </row>
    <row r="177" spans="1:7" x14ac:dyDescent="0.2">
      <c r="A177" s="731"/>
      <c r="B177" s="410" t="s">
        <v>257</v>
      </c>
      <c r="C177" s="395" t="s">
        <v>270</v>
      </c>
      <c r="D177" s="60"/>
      <c r="E177" s="395" t="s">
        <v>127</v>
      </c>
      <c r="F177" s="519">
        <v>0.27017921700000003</v>
      </c>
      <c r="G177" s="403">
        <v>0</v>
      </c>
    </row>
    <row r="178" spans="1:7" x14ac:dyDescent="0.2">
      <c r="A178" s="731"/>
      <c r="B178" s="410" t="s">
        <v>509</v>
      </c>
      <c r="C178" s="395" t="s">
        <v>376</v>
      </c>
      <c r="D178" s="60"/>
      <c r="E178" s="395" t="s">
        <v>375</v>
      </c>
      <c r="F178" s="519">
        <v>0.27017921700000003</v>
      </c>
      <c r="G178" s="406">
        <v>0</v>
      </c>
    </row>
    <row r="179" spans="1:7" x14ac:dyDescent="0.2">
      <c r="A179" s="731"/>
      <c r="B179" s="410" t="s">
        <v>15</v>
      </c>
      <c r="C179" s="395" t="s">
        <v>271</v>
      </c>
      <c r="D179" s="60"/>
      <c r="E179" s="395" t="s">
        <v>35</v>
      </c>
      <c r="F179" s="519">
        <v>0.30533767366666664</v>
      </c>
      <c r="G179" s="406">
        <v>0</v>
      </c>
    </row>
    <row r="180" spans="1:7" x14ac:dyDescent="0.2">
      <c r="A180" s="731"/>
      <c r="B180" s="410" t="s">
        <v>258</v>
      </c>
      <c r="C180" s="395" t="s">
        <v>272</v>
      </c>
      <c r="D180" s="60"/>
      <c r="E180" s="395" t="s">
        <v>130</v>
      </c>
      <c r="F180" s="519">
        <v>0.30533767366666664</v>
      </c>
      <c r="G180" s="406">
        <v>0</v>
      </c>
    </row>
    <row r="181" spans="1:7" x14ac:dyDescent="0.2">
      <c r="A181" s="731"/>
      <c r="B181" s="410" t="s">
        <v>62</v>
      </c>
      <c r="C181" s="395" t="s">
        <v>354</v>
      </c>
      <c r="D181" s="60"/>
      <c r="E181" s="395" t="s">
        <v>37</v>
      </c>
      <c r="F181" s="519">
        <v>0.35239591566666661</v>
      </c>
      <c r="G181" s="406">
        <v>0</v>
      </c>
    </row>
    <row r="182" spans="1:7" x14ac:dyDescent="0.2">
      <c r="A182" s="731"/>
      <c r="B182" s="410" t="s">
        <v>259</v>
      </c>
      <c r="C182" s="395" t="s">
        <v>273</v>
      </c>
      <c r="D182" s="60"/>
      <c r="E182" s="395" t="s">
        <v>140</v>
      </c>
      <c r="F182" s="519">
        <v>0.35239591566666661</v>
      </c>
      <c r="G182" s="406">
        <v>0</v>
      </c>
    </row>
    <row r="183" spans="1:7" x14ac:dyDescent="0.2">
      <c r="A183" s="731"/>
      <c r="B183" s="410" t="s">
        <v>260</v>
      </c>
      <c r="C183" s="395" t="s">
        <v>226</v>
      </c>
      <c r="D183" s="60" t="s">
        <v>278</v>
      </c>
      <c r="E183" s="395"/>
      <c r="F183" s="519">
        <v>0.22420277366666669</v>
      </c>
      <c r="G183" s="568">
        <v>252.79220909090907</v>
      </c>
    </row>
    <row r="184" spans="1:7" x14ac:dyDescent="0.2">
      <c r="A184" s="731"/>
      <c r="B184" s="410" t="s">
        <v>261</v>
      </c>
      <c r="C184" s="395" t="s">
        <v>226</v>
      </c>
      <c r="D184" s="60" t="s">
        <v>278</v>
      </c>
      <c r="E184" s="395"/>
      <c r="F184" s="519">
        <v>0.22420277366666669</v>
      </c>
      <c r="G184" s="568">
        <v>252.79220909090907</v>
      </c>
    </row>
    <row r="185" spans="1:7" x14ac:dyDescent="0.2">
      <c r="A185" s="731"/>
      <c r="B185" s="410" t="s">
        <v>260</v>
      </c>
      <c r="C185" s="395" t="s">
        <v>381</v>
      </c>
      <c r="D185" s="60" t="s">
        <v>278</v>
      </c>
      <c r="E185" s="393"/>
      <c r="F185" s="519">
        <v>0.22420277366666669</v>
      </c>
      <c r="G185" s="567">
        <v>252.79220909090907</v>
      </c>
    </row>
    <row r="186" spans="1:7" x14ac:dyDescent="0.2">
      <c r="A186" s="731"/>
      <c r="B186" s="410" t="s">
        <v>261</v>
      </c>
      <c r="C186" s="395" t="s">
        <v>381</v>
      </c>
      <c r="D186" s="60" t="s">
        <v>278</v>
      </c>
      <c r="E186" s="393"/>
      <c r="F186" s="519">
        <v>0.22420277366666669</v>
      </c>
      <c r="G186" s="567">
        <v>252.79220909090907</v>
      </c>
    </row>
    <row r="187" spans="1:7" x14ac:dyDescent="0.2">
      <c r="A187" s="731"/>
      <c r="B187" s="410" t="s">
        <v>262</v>
      </c>
      <c r="C187" s="395" t="s">
        <v>227</v>
      </c>
      <c r="D187" s="60" t="s">
        <v>279</v>
      </c>
      <c r="E187" s="395"/>
      <c r="F187" s="519">
        <v>0.237725257</v>
      </c>
      <c r="G187" s="567">
        <v>398.63386818181817</v>
      </c>
    </row>
    <row r="188" spans="1:7" x14ac:dyDescent="0.2">
      <c r="A188" s="731"/>
      <c r="B188" s="410" t="s">
        <v>262</v>
      </c>
      <c r="C188" s="395" t="s">
        <v>380</v>
      </c>
      <c r="D188" s="60" t="s">
        <v>279</v>
      </c>
      <c r="E188" s="395"/>
      <c r="F188" s="519">
        <v>0.237725257</v>
      </c>
      <c r="G188" s="567">
        <v>398.63386818181817</v>
      </c>
    </row>
    <row r="189" spans="1:7" x14ac:dyDescent="0.2">
      <c r="A189" s="731"/>
      <c r="B189" s="413" t="s">
        <v>442</v>
      </c>
      <c r="C189" s="395" t="s">
        <v>228</v>
      </c>
      <c r="D189" s="397" t="s">
        <v>280</v>
      </c>
      <c r="E189" s="397"/>
      <c r="F189" s="519">
        <v>0.20554174666666669</v>
      </c>
      <c r="G189" s="567">
        <v>58.796460000000003</v>
      </c>
    </row>
    <row r="190" spans="1:7" x14ac:dyDescent="0.2">
      <c r="A190" s="731"/>
      <c r="B190" s="410" t="s">
        <v>443</v>
      </c>
      <c r="C190" s="395" t="s">
        <v>229</v>
      </c>
      <c r="D190" s="60" t="s">
        <v>281</v>
      </c>
      <c r="E190" s="393"/>
      <c r="F190" s="519">
        <v>0.20554174666666669</v>
      </c>
      <c r="G190" s="567">
        <v>58.796460000000003</v>
      </c>
    </row>
    <row r="191" spans="1:7" x14ac:dyDescent="0.2">
      <c r="A191" s="731"/>
      <c r="B191" s="410" t="s">
        <v>442</v>
      </c>
      <c r="C191" s="395" t="s">
        <v>379</v>
      </c>
      <c r="D191" s="60" t="s">
        <v>280</v>
      </c>
      <c r="E191" s="393"/>
      <c r="F191" s="519">
        <v>0.20554174666666669</v>
      </c>
      <c r="G191" s="567">
        <v>58.796460000000003</v>
      </c>
    </row>
    <row r="192" spans="1:7" ht="13.5" thickBot="1" x14ac:dyDescent="0.25">
      <c r="A192" s="731"/>
      <c r="B192" s="411" t="s">
        <v>443</v>
      </c>
      <c r="C192" s="407" t="s">
        <v>378</v>
      </c>
      <c r="D192" s="62" t="s">
        <v>281</v>
      </c>
      <c r="E192" s="407"/>
      <c r="F192" s="520">
        <v>0.20554174666666669</v>
      </c>
      <c r="G192" s="569">
        <v>58.796460000000003</v>
      </c>
    </row>
    <row r="193" spans="1:29" s="13" customFormat="1" ht="13.5" thickBot="1" x14ac:dyDescent="0.25">
      <c r="A193" s="731"/>
      <c r="B193" s="9"/>
      <c r="C193" s="8"/>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21.75" customHeight="1" thickBot="1" x14ac:dyDescent="0.25">
      <c r="A194" s="731"/>
      <c r="B194" s="241" t="s">
        <v>112</v>
      </c>
      <c r="C194" s="242"/>
      <c r="D194" s="242"/>
      <c r="E194" s="242"/>
      <c r="F194" s="242"/>
      <c r="G194" s="683" t="s">
        <v>372</v>
      </c>
      <c r="H194" s="712"/>
      <c r="I194" s="712"/>
      <c r="J194" s="713"/>
    </row>
    <row r="195" spans="1:29" ht="65.25" customHeight="1" thickBot="1" x14ac:dyDescent="0.25">
      <c r="A195" s="732"/>
      <c r="B195" s="447" t="s">
        <v>74</v>
      </c>
      <c r="C195" s="74" t="s">
        <v>75</v>
      </c>
      <c r="D195" s="74" t="s">
        <v>85</v>
      </c>
      <c r="E195" s="74" t="s">
        <v>76</v>
      </c>
      <c r="F195" s="74" t="s">
        <v>77</v>
      </c>
      <c r="G195" s="74" t="s">
        <v>337</v>
      </c>
      <c r="H195" s="74" t="s">
        <v>190</v>
      </c>
      <c r="I195" s="74" t="s">
        <v>360</v>
      </c>
      <c r="J195" s="417" t="s">
        <v>338</v>
      </c>
    </row>
    <row r="196" spans="1:29" x14ac:dyDescent="0.2">
      <c r="A196" s="731"/>
      <c r="B196" s="444" t="s">
        <v>286</v>
      </c>
      <c r="C196" s="445" t="s">
        <v>78</v>
      </c>
      <c r="D196" s="445" t="s">
        <v>79</v>
      </c>
      <c r="E196" s="445" t="s">
        <v>287</v>
      </c>
      <c r="F196" s="445" t="s">
        <v>288</v>
      </c>
      <c r="G196" s="577">
        <v>66.345500000000001</v>
      </c>
      <c r="H196" s="577">
        <v>45.931499999999993</v>
      </c>
      <c r="I196" s="577">
        <v>79.614599999999982</v>
      </c>
      <c r="J196" s="578">
        <v>444.00449999999989</v>
      </c>
    </row>
    <row r="197" spans="1:29" x14ac:dyDescent="0.2">
      <c r="A197" s="731"/>
      <c r="B197" s="69" t="s">
        <v>286</v>
      </c>
      <c r="C197" s="70" t="s">
        <v>78</v>
      </c>
      <c r="D197" s="70" t="s">
        <v>79</v>
      </c>
      <c r="E197" s="70" t="s">
        <v>289</v>
      </c>
      <c r="F197" s="70" t="s">
        <v>80</v>
      </c>
      <c r="G197" s="579">
        <v>66.345500000000001</v>
      </c>
      <c r="H197" s="579">
        <v>45.931499999999993</v>
      </c>
      <c r="I197" s="579">
        <v>79.614599999999982</v>
      </c>
      <c r="J197" s="580">
        <v>444.00449999999989</v>
      </c>
    </row>
    <row r="198" spans="1:29" x14ac:dyDescent="0.2">
      <c r="A198" s="731"/>
      <c r="B198" s="69" t="s">
        <v>159</v>
      </c>
      <c r="C198" s="70" t="s">
        <v>78</v>
      </c>
      <c r="D198" s="70" t="s">
        <v>79</v>
      </c>
      <c r="E198" s="70" t="s">
        <v>160</v>
      </c>
      <c r="F198" s="70" t="s">
        <v>288</v>
      </c>
      <c r="G198" s="579">
        <v>66.345500000000001</v>
      </c>
      <c r="H198" s="579">
        <v>45.931499999999993</v>
      </c>
      <c r="I198" s="579">
        <v>79.614599999999982</v>
      </c>
      <c r="J198" s="580">
        <v>444.00449999999989</v>
      </c>
    </row>
    <row r="199" spans="1:29" x14ac:dyDescent="0.2">
      <c r="A199" s="731"/>
      <c r="B199" s="69" t="s">
        <v>159</v>
      </c>
      <c r="C199" s="70" t="s">
        <v>78</v>
      </c>
      <c r="D199" s="70" t="s">
        <v>79</v>
      </c>
      <c r="E199" s="70" t="s">
        <v>290</v>
      </c>
      <c r="F199" s="70" t="s">
        <v>80</v>
      </c>
      <c r="G199" s="579">
        <v>66.345500000000001</v>
      </c>
      <c r="H199" s="579">
        <v>45.931499999999993</v>
      </c>
      <c r="I199" s="579">
        <v>79.614599999999982</v>
      </c>
      <c r="J199" s="580">
        <v>444.00449999999989</v>
      </c>
    </row>
    <row r="200" spans="1:29" x14ac:dyDescent="0.2">
      <c r="A200" s="731"/>
      <c r="B200" s="69" t="s">
        <v>297</v>
      </c>
      <c r="C200" s="70" t="s">
        <v>171</v>
      </c>
      <c r="D200" s="70" t="s">
        <v>298</v>
      </c>
      <c r="E200" s="70" t="s">
        <v>293</v>
      </c>
      <c r="F200" s="70" t="s">
        <v>170</v>
      </c>
      <c r="G200" s="579">
        <v>66.345500000000001</v>
      </c>
      <c r="H200" s="579">
        <v>45.931499999999993</v>
      </c>
      <c r="I200" s="579">
        <v>79.614599999999982</v>
      </c>
      <c r="J200" s="580">
        <v>444.00449999999989</v>
      </c>
    </row>
    <row r="201" spans="1:29" ht="13.5" thickBot="1" x14ac:dyDescent="0.25">
      <c r="A201" s="731"/>
      <c r="B201" s="71" t="s">
        <v>291</v>
      </c>
      <c r="C201" s="72" t="s">
        <v>292</v>
      </c>
      <c r="D201" s="72" t="s">
        <v>170</v>
      </c>
      <c r="E201" s="72" t="s">
        <v>293</v>
      </c>
      <c r="F201" s="72" t="s">
        <v>288</v>
      </c>
      <c r="G201" s="581">
        <v>66.345500000000001</v>
      </c>
      <c r="H201" s="581">
        <v>45.931499999999993</v>
      </c>
      <c r="I201" s="581">
        <v>79.614599999999982</v>
      </c>
      <c r="J201" s="582">
        <v>444.00449999999989</v>
      </c>
    </row>
    <row r="202" spans="1:29" ht="13.5" thickBot="1" x14ac:dyDescent="0.25">
      <c r="A202" s="731"/>
      <c r="B202" s="426"/>
      <c r="C202" s="426"/>
      <c r="D202" s="426"/>
      <c r="E202" s="426"/>
      <c r="F202" s="426"/>
      <c r="G202" s="517"/>
      <c r="H202" s="517"/>
      <c r="I202" s="517"/>
      <c r="J202" s="517"/>
    </row>
    <row r="203" spans="1:29" ht="13.5" thickBot="1" x14ac:dyDescent="0.25">
      <c r="A203" s="731"/>
      <c r="B203" s="734" t="s">
        <v>525</v>
      </c>
      <c r="C203" s="691" t="s">
        <v>72</v>
      </c>
      <c r="D203" s="692"/>
      <c r="E203" s="420" t="s">
        <v>513</v>
      </c>
      <c r="F203" s="422" t="s">
        <v>307</v>
      </c>
      <c r="G203" s="517"/>
      <c r="H203" s="517"/>
      <c r="I203" s="517"/>
      <c r="J203" s="517"/>
    </row>
    <row r="204" spans="1:29" ht="15" customHeight="1" x14ac:dyDescent="0.2">
      <c r="A204" s="731"/>
      <c r="B204" s="735"/>
      <c r="C204" s="696" t="s">
        <v>514</v>
      </c>
      <c r="D204" s="697"/>
      <c r="E204" s="252" t="s">
        <v>515</v>
      </c>
      <c r="F204" s="570">
        <v>25.517499999999995</v>
      </c>
      <c r="G204" s="517"/>
      <c r="H204" s="517"/>
      <c r="I204" s="517"/>
      <c r="J204" s="517"/>
    </row>
    <row r="205" spans="1:29" ht="12.75" customHeight="1" x14ac:dyDescent="0.2">
      <c r="A205" s="731"/>
      <c r="B205" s="735"/>
      <c r="C205" s="698" t="s">
        <v>516</v>
      </c>
      <c r="D205" s="699"/>
      <c r="E205" s="60" t="s">
        <v>517</v>
      </c>
      <c r="F205" s="568">
        <v>76.552499999999995</v>
      </c>
      <c r="G205" s="517"/>
      <c r="H205" s="517"/>
      <c r="I205" s="517"/>
      <c r="J205" s="517"/>
    </row>
    <row r="206" spans="1:29" ht="12.75" customHeight="1" x14ac:dyDescent="0.2">
      <c r="A206" s="731"/>
      <c r="B206" s="735"/>
      <c r="C206" s="698" t="s">
        <v>518</v>
      </c>
      <c r="D206" s="699"/>
      <c r="E206" s="60" t="s">
        <v>519</v>
      </c>
      <c r="F206" s="568">
        <v>132.691</v>
      </c>
      <c r="G206" s="517"/>
      <c r="H206" s="517"/>
      <c r="I206" s="517"/>
      <c r="J206" s="517"/>
    </row>
    <row r="207" spans="1:29" ht="12.75" customHeight="1" x14ac:dyDescent="0.2">
      <c r="A207" s="731"/>
      <c r="B207" s="735"/>
      <c r="C207" s="698" t="s">
        <v>518</v>
      </c>
      <c r="D207" s="699"/>
      <c r="E207" s="60" t="s">
        <v>520</v>
      </c>
      <c r="F207" s="568">
        <v>255.17499999999995</v>
      </c>
      <c r="G207" s="517"/>
      <c r="H207" s="517"/>
      <c r="I207" s="517"/>
      <c r="J207" s="517"/>
    </row>
    <row r="208" spans="1:29" ht="12.75" customHeight="1" x14ac:dyDescent="0.2">
      <c r="A208" s="731"/>
      <c r="B208" s="735"/>
      <c r="C208" s="698" t="s">
        <v>521</v>
      </c>
      <c r="D208" s="699"/>
      <c r="E208" s="60" t="s">
        <v>522</v>
      </c>
      <c r="F208" s="568">
        <v>153.10499999999999</v>
      </c>
      <c r="G208" s="517"/>
      <c r="H208" s="517"/>
      <c r="I208" s="517"/>
      <c r="J208" s="517"/>
    </row>
    <row r="209" spans="1:12" ht="13.5" customHeight="1" thickBot="1" x14ac:dyDescent="0.25">
      <c r="A209" s="733"/>
      <c r="B209" s="736"/>
      <c r="C209" s="700" t="s">
        <v>523</v>
      </c>
      <c r="D209" s="701"/>
      <c r="E209" s="62" t="s">
        <v>524</v>
      </c>
      <c r="F209" s="571">
        <v>288.43126181818178</v>
      </c>
      <c r="G209" s="517"/>
    </row>
    <row r="210" spans="1:12" ht="63" customHeight="1" thickBot="1" x14ac:dyDescent="0.25">
      <c r="A210" s="51" t="s">
        <v>326</v>
      </c>
      <c r="B210" s="23"/>
      <c r="C210" s="23"/>
      <c r="D210" s="23"/>
      <c r="E210" s="23"/>
      <c r="F210" s="23"/>
    </row>
    <row r="211" spans="1:12" ht="15" customHeight="1" thickBot="1" x14ac:dyDescent="0.25">
      <c r="A211" s="737" t="s">
        <v>92</v>
      </c>
      <c r="B211" s="726"/>
      <c r="C211" s="726"/>
      <c r="D211" s="726"/>
      <c r="E211" s="726"/>
      <c r="F211" s="726"/>
      <c r="G211" s="706" t="s">
        <v>372</v>
      </c>
      <c r="H211" s="707"/>
    </row>
    <row r="212" spans="1:12" ht="26.25" customHeight="1" thickBot="1" x14ac:dyDescent="0.25">
      <c r="A212" s="738"/>
      <c r="B212" s="79" t="s">
        <v>87</v>
      </c>
      <c r="C212" s="67" t="s">
        <v>168</v>
      </c>
      <c r="D212" s="67" t="s">
        <v>167</v>
      </c>
      <c r="E212" s="75" t="s">
        <v>0</v>
      </c>
      <c r="F212" s="89" t="s">
        <v>30</v>
      </c>
      <c r="G212" s="275" t="s">
        <v>184</v>
      </c>
      <c r="H212" s="41" t="s">
        <v>185</v>
      </c>
    </row>
    <row r="213" spans="1:12" x14ac:dyDescent="0.2">
      <c r="A213" s="738"/>
      <c r="B213" s="408" t="s">
        <v>255</v>
      </c>
      <c r="C213" s="64" t="s">
        <v>485</v>
      </c>
      <c r="D213" s="65" t="s">
        <v>208</v>
      </c>
      <c r="E213" s="66" t="s">
        <v>117</v>
      </c>
      <c r="F213" s="442">
        <v>0.17</v>
      </c>
      <c r="G213" s="439">
        <f>H213/F213</f>
        <v>141.17100705882353</v>
      </c>
      <c r="H213" s="526">
        <v>23.999071200000003</v>
      </c>
    </row>
    <row r="214" spans="1:12" x14ac:dyDescent="0.2">
      <c r="A214" s="738"/>
      <c r="B214" s="409" t="s">
        <v>63</v>
      </c>
      <c r="C214" s="224"/>
      <c r="D214" s="225"/>
      <c r="E214" s="225"/>
      <c r="F214" s="225"/>
      <c r="G214" s="438">
        <v>0</v>
      </c>
      <c r="H214" s="458"/>
    </row>
    <row r="215" spans="1:12" x14ac:dyDescent="0.2">
      <c r="A215" s="738"/>
      <c r="B215" s="410" t="s">
        <v>13</v>
      </c>
      <c r="C215" s="59" t="s">
        <v>486</v>
      </c>
      <c r="D215" s="60" t="s">
        <v>147</v>
      </c>
      <c r="E215" s="60" t="s">
        <v>38</v>
      </c>
      <c r="F215" s="441">
        <v>0.49</v>
      </c>
      <c r="G215" s="437">
        <f>H215/F215</f>
        <v>48.977696326530619</v>
      </c>
      <c r="H215" s="527">
        <v>23.999071200000003</v>
      </c>
    </row>
    <row r="216" spans="1:12" x14ac:dyDescent="0.2">
      <c r="A216" s="738"/>
      <c r="B216" s="410" t="s">
        <v>102</v>
      </c>
      <c r="C216" s="59" t="s">
        <v>487</v>
      </c>
      <c r="D216" s="60" t="s">
        <v>152</v>
      </c>
      <c r="E216" s="60" t="s">
        <v>33</v>
      </c>
      <c r="F216" s="441">
        <v>0.63</v>
      </c>
      <c r="G216" s="437">
        <f>H216/F216</f>
        <v>45.555966857142863</v>
      </c>
      <c r="H216" s="527">
        <v>28.700259120000002</v>
      </c>
    </row>
    <row r="217" spans="1:12" x14ac:dyDescent="0.2">
      <c r="A217" s="738"/>
      <c r="B217" s="409" t="s">
        <v>64</v>
      </c>
      <c r="C217" s="227"/>
      <c r="D217" s="225"/>
      <c r="E217" s="225"/>
      <c r="F217" s="227"/>
      <c r="G217" s="438">
        <v>0</v>
      </c>
      <c r="H217" s="458"/>
    </row>
    <row r="218" spans="1:12" x14ac:dyDescent="0.2">
      <c r="A218" s="738"/>
      <c r="B218" s="410" t="s">
        <v>257</v>
      </c>
      <c r="C218" s="59" t="s">
        <v>489</v>
      </c>
      <c r="D218" s="60" t="s">
        <v>148</v>
      </c>
      <c r="E218" s="60" t="s">
        <v>127</v>
      </c>
      <c r="F218" s="441">
        <v>1.6</v>
      </c>
      <c r="G218" s="437">
        <f>H218/F218</f>
        <v>17.773284749999998</v>
      </c>
      <c r="H218" s="527">
        <v>28.4372556</v>
      </c>
    </row>
    <row r="219" spans="1:12" x14ac:dyDescent="0.2">
      <c r="A219" s="738"/>
      <c r="B219" s="410" t="s">
        <v>387</v>
      </c>
      <c r="C219" s="59" t="s">
        <v>488</v>
      </c>
      <c r="D219" s="60" t="s">
        <v>386</v>
      </c>
      <c r="E219" s="60" t="s">
        <v>375</v>
      </c>
      <c r="F219" s="441">
        <v>1.6</v>
      </c>
      <c r="G219" s="437">
        <f>H219/F219</f>
        <v>17.773284749999998</v>
      </c>
      <c r="H219" s="527">
        <v>28.4372556</v>
      </c>
    </row>
    <row r="220" spans="1:12" x14ac:dyDescent="0.2">
      <c r="A220" s="738"/>
      <c r="B220" s="410" t="s">
        <v>258</v>
      </c>
      <c r="C220" s="59" t="s">
        <v>490</v>
      </c>
      <c r="D220" s="60" t="s">
        <v>149</v>
      </c>
      <c r="E220" s="60" t="s">
        <v>130</v>
      </c>
      <c r="F220" s="441">
        <v>4</v>
      </c>
      <c r="G220" s="437">
        <f>H220/F220</f>
        <v>7.6291567950000028</v>
      </c>
      <c r="H220" s="527">
        <v>30.516627180000011</v>
      </c>
    </row>
    <row r="221" spans="1:12" ht="13.5" thickBot="1" x14ac:dyDescent="0.25">
      <c r="A221" s="738"/>
      <c r="B221" s="411" t="s">
        <v>259</v>
      </c>
      <c r="C221" s="61" t="s">
        <v>492</v>
      </c>
      <c r="D221" s="62" t="s">
        <v>151</v>
      </c>
      <c r="E221" s="62" t="s">
        <v>140</v>
      </c>
      <c r="F221" s="443">
        <v>8</v>
      </c>
      <c r="G221" s="440">
        <f>H221/F221</f>
        <v>4.4772239849999993</v>
      </c>
      <c r="H221" s="528">
        <v>35.817791879999994</v>
      </c>
    </row>
    <row r="222" spans="1:12" ht="13.5" thickBot="1" x14ac:dyDescent="0.25">
      <c r="A222" s="738"/>
      <c r="D222" s="2"/>
      <c r="E222" s="2"/>
      <c r="F222" s="2"/>
      <c r="L222" s="18"/>
    </row>
    <row r="223" spans="1:12" ht="16.5" customHeight="1" thickBot="1" x14ac:dyDescent="0.25">
      <c r="A223" s="738"/>
      <c r="B223" s="722" t="s">
        <v>165</v>
      </c>
      <c r="C223" s="722"/>
      <c r="D223" s="722"/>
      <c r="E223" s="723"/>
      <c r="F223" s="683" t="s">
        <v>372</v>
      </c>
      <c r="G223" s="684"/>
    </row>
    <row r="224" spans="1:12" ht="51.75" customHeight="1" thickBot="1" x14ac:dyDescent="0.25">
      <c r="A224" s="738"/>
      <c r="B224" s="79" t="s">
        <v>104</v>
      </c>
      <c r="C224" s="67" t="s">
        <v>274</v>
      </c>
      <c r="D224" s="67" t="s">
        <v>275</v>
      </c>
      <c r="E224" s="91" t="s">
        <v>284</v>
      </c>
      <c r="F224" s="85" t="s">
        <v>240</v>
      </c>
      <c r="G224" s="44" t="s">
        <v>188</v>
      </c>
    </row>
    <row r="225" spans="1:7" x14ac:dyDescent="0.2">
      <c r="A225" s="738"/>
      <c r="B225" s="408" t="s">
        <v>83</v>
      </c>
      <c r="C225" s="423" t="s">
        <v>218</v>
      </c>
      <c r="D225" s="252" t="s">
        <v>276</v>
      </c>
      <c r="E225" s="392"/>
      <c r="F225" s="522">
        <v>0.20554174666666669</v>
      </c>
      <c r="G225" s="566">
        <v>168.90811000000002</v>
      </c>
    </row>
    <row r="226" spans="1:7" x14ac:dyDescent="0.2">
      <c r="A226" s="738"/>
      <c r="B226" s="410" t="s">
        <v>83</v>
      </c>
      <c r="C226" s="395" t="s">
        <v>383</v>
      </c>
      <c r="D226" s="254" t="s">
        <v>276</v>
      </c>
      <c r="E226" s="393"/>
      <c r="F226" s="519">
        <v>0.20554174666666669</v>
      </c>
      <c r="G226" s="567">
        <v>168.90811000000002</v>
      </c>
    </row>
    <row r="227" spans="1:7" x14ac:dyDescent="0.2">
      <c r="A227" s="738"/>
      <c r="B227" s="410" t="s">
        <v>84</v>
      </c>
      <c r="C227" s="395" t="s">
        <v>219</v>
      </c>
      <c r="D227" s="60" t="s">
        <v>277</v>
      </c>
      <c r="E227" s="260"/>
      <c r="F227" s="519">
        <v>0.20554174666666669</v>
      </c>
      <c r="G227" s="567">
        <v>180.97776454545456</v>
      </c>
    </row>
    <row r="228" spans="1:7" x14ac:dyDescent="0.2">
      <c r="A228" s="738"/>
      <c r="B228" s="410" t="s">
        <v>84</v>
      </c>
      <c r="C228" s="395" t="s">
        <v>384</v>
      </c>
      <c r="D228" s="254" t="s">
        <v>277</v>
      </c>
      <c r="E228" s="393"/>
      <c r="F228" s="519">
        <v>0.20554174666666669</v>
      </c>
      <c r="G228" s="567">
        <v>180.97776454545456</v>
      </c>
    </row>
    <row r="229" spans="1:7" x14ac:dyDescent="0.2">
      <c r="A229" s="738"/>
      <c r="B229" s="409" t="s">
        <v>90</v>
      </c>
      <c r="C229" s="256" t="s">
        <v>264</v>
      </c>
      <c r="D229" s="225"/>
      <c r="E229" s="256"/>
      <c r="F229" s="399"/>
      <c r="G229" s="404">
        <v>0</v>
      </c>
    </row>
    <row r="230" spans="1:7" x14ac:dyDescent="0.2">
      <c r="A230" s="738"/>
      <c r="B230" s="409" t="s">
        <v>103</v>
      </c>
      <c r="C230" s="256" t="s">
        <v>264</v>
      </c>
      <c r="D230" s="225"/>
      <c r="E230" s="256"/>
      <c r="F230" s="399"/>
      <c r="G230" s="404">
        <v>0</v>
      </c>
    </row>
    <row r="231" spans="1:7" x14ac:dyDescent="0.2">
      <c r="A231" s="738"/>
      <c r="B231" s="410" t="s">
        <v>73</v>
      </c>
      <c r="C231" s="424" t="s">
        <v>264</v>
      </c>
      <c r="D231" s="398"/>
      <c r="E231" s="398"/>
      <c r="F231" s="400"/>
      <c r="G231" s="567">
        <v>146.83788454545456</v>
      </c>
    </row>
    <row r="232" spans="1:7" x14ac:dyDescent="0.2">
      <c r="A232" s="738"/>
      <c r="B232" s="412" t="s">
        <v>172</v>
      </c>
      <c r="C232" s="396" t="s">
        <v>510</v>
      </c>
      <c r="D232" s="394"/>
      <c r="E232" s="396"/>
      <c r="F232" s="401"/>
      <c r="G232" s="405">
        <v>0</v>
      </c>
    </row>
    <row r="233" spans="1:7" x14ac:dyDescent="0.2">
      <c r="A233" s="738"/>
      <c r="B233" s="410" t="s">
        <v>211</v>
      </c>
      <c r="C233" s="395" t="s">
        <v>224</v>
      </c>
      <c r="D233" s="60"/>
      <c r="E233" s="393"/>
      <c r="F233" s="519">
        <v>1.8909840693333335</v>
      </c>
      <c r="G233" s="406">
        <v>0</v>
      </c>
    </row>
    <row r="234" spans="1:7" x14ac:dyDescent="0.2">
      <c r="A234" s="738"/>
      <c r="B234" s="413" t="s">
        <v>506</v>
      </c>
      <c r="C234" s="395" t="s">
        <v>265</v>
      </c>
      <c r="D234" s="60"/>
      <c r="E234" s="393"/>
      <c r="F234" s="519">
        <v>1.8909840693333335</v>
      </c>
      <c r="G234" s="406">
        <v>0</v>
      </c>
    </row>
    <row r="235" spans="1:7" x14ac:dyDescent="0.2">
      <c r="A235" s="738"/>
      <c r="B235" s="410" t="s">
        <v>256</v>
      </c>
      <c r="C235" s="395" t="s">
        <v>223</v>
      </c>
      <c r="D235" s="60"/>
      <c r="E235" s="393"/>
      <c r="F235" s="519">
        <v>3.0447223473333334</v>
      </c>
      <c r="G235" s="406">
        <v>0</v>
      </c>
    </row>
    <row r="236" spans="1:7" x14ac:dyDescent="0.2">
      <c r="A236" s="738"/>
      <c r="B236" s="410" t="s">
        <v>507</v>
      </c>
      <c r="C236" s="395" t="s">
        <v>511</v>
      </c>
      <c r="D236" s="260" t="s">
        <v>454</v>
      </c>
      <c r="E236" s="393"/>
      <c r="F236" s="519">
        <v>4.3266537673333323</v>
      </c>
      <c r="G236" s="567">
        <v>4099.0845818181815</v>
      </c>
    </row>
    <row r="237" spans="1:7" x14ac:dyDescent="0.2">
      <c r="A237" s="738"/>
      <c r="B237" s="410" t="s">
        <v>508</v>
      </c>
      <c r="C237" s="395" t="s">
        <v>335</v>
      </c>
      <c r="D237" s="60">
        <v>1039058</v>
      </c>
      <c r="E237" s="393"/>
      <c r="F237" s="521">
        <v>4.3266537673333323</v>
      </c>
      <c r="G237" s="567">
        <v>4233.1439590909085</v>
      </c>
    </row>
    <row r="238" spans="1:7" x14ac:dyDescent="0.2">
      <c r="A238" s="738"/>
      <c r="B238" s="751" t="s">
        <v>559</v>
      </c>
      <c r="C238" s="752" t="s">
        <v>560</v>
      </c>
      <c r="D238" s="753"/>
      <c r="E238" s="752"/>
      <c r="F238" s="521">
        <v>4.3266537673333323</v>
      </c>
      <c r="G238" s="567">
        <v>0</v>
      </c>
    </row>
    <row r="239" spans="1:7" x14ac:dyDescent="0.2">
      <c r="A239" s="738"/>
      <c r="B239" s="410" t="s">
        <v>212</v>
      </c>
      <c r="C239" s="395" t="s">
        <v>225</v>
      </c>
      <c r="D239" s="60"/>
      <c r="E239" s="393"/>
      <c r="F239" s="519">
        <v>0.52872909833333337</v>
      </c>
      <c r="G239" s="403">
        <v>0</v>
      </c>
    </row>
    <row r="240" spans="1:7" x14ac:dyDescent="0.2">
      <c r="A240" s="738"/>
      <c r="B240" s="410" t="s">
        <v>212</v>
      </c>
      <c r="C240" s="395" t="s">
        <v>382</v>
      </c>
      <c r="D240" s="425"/>
      <c r="E240" s="393"/>
      <c r="F240" s="519">
        <v>0.52872909833333337</v>
      </c>
      <c r="G240" s="406">
        <v>0</v>
      </c>
    </row>
    <row r="241" spans="1:7" x14ac:dyDescent="0.2">
      <c r="A241" s="738"/>
      <c r="B241" s="410" t="s">
        <v>255</v>
      </c>
      <c r="C241" s="395" t="s">
        <v>266</v>
      </c>
      <c r="D241" s="425"/>
      <c r="E241" s="393" t="s">
        <v>117</v>
      </c>
      <c r="F241" s="519">
        <v>0.22312097499999997</v>
      </c>
      <c r="G241" s="406">
        <v>0</v>
      </c>
    </row>
    <row r="242" spans="1:7" x14ac:dyDescent="0.2">
      <c r="A242" s="738"/>
      <c r="B242" s="414" t="s">
        <v>63</v>
      </c>
      <c r="C242" s="396" t="s">
        <v>221</v>
      </c>
      <c r="D242" s="394"/>
      <c r="E242" s="396"/>
      <c r="F242" s="402"/>
      <c r="G242" s="405">
        <v>0</v>
      </c>
    </row>
    <row r="243" spans="1:7" x14ac:dyDescent="0.2">
      <c r="A243" s="738"/>
      <c r="B243" s="410" t="s">
        <v>13</v>
      </c>
      <c r="C243" s="395" t="s">
        <v>267</v>
      </c>
      <c r="D243" s="60"/>
      <c r="E243" s="395" t="s">
        <v>38</v>
      </c>
      <c r="F243" s="519">
        <v>0.22312097499999997</v>
      </c>
      <c r="G243" s="403">
        <v>0</v>
      </c>
    </row>
    <row r="244" spans="1:7" x14ac:dyDescent="0.2">
      <c r="A244" s="738"/>
      <c r="B244" s="410" t="s">
        <v>102</v>
      </c>
      <c r="C244" s="395" t="s">
        <v>268</v>
      </c>
      <c r="D244" s="60"/>
      <c r="E244" s="395" t="s">
        <v>33</v>
      </c>
      <c r="F244" s="519">
        <v>0.58714622633333347</v>
      </c>
      <c r="G244" s="406">
        <v>0</v>
      </c>
    </row>
    <row r="245" spans="1:7" x14ac:dyDescent="0.2">
      <c r="A245" s="738"/>
      <c r="B245" s="415" t="s">
        <v>64</v>
      </c>
      <c r="C245" s="396" t="s">
        <v>221</v>
      </c>
      <c r="D245" s="394"/>
      <c r="E245" s="396"/>
      <c r="F245" s="402">
        <v>0</v>
      </c>
      <c r="G245" s="405">
        <v>0</v>
      </c>
    </row>
    <row r="246" spans="1:7" x14ac:dyDescent="0.2">
      <c r="A246" s="738"/>
      <c r="B246" s="416" t="s">
        <v>14</v>
      </c>
      <c r="C246" s="395" t="s">
        <v>269</v>
      </c>
      <c r="D246" s="60"/>
      <c r="E246" s="395" t="s">
        <v>34</v>
      </c>
      <c r="F246" s="519">
        <v>0.27017921700000003</v>
      </c>
      <c r="G246" s="406">
        <v>0</v>
      </c>
    </row>
    <row r="247" spans="1:7" x14ac:dyDescent="0.2">
      <c r="A247" s="738"/>
      <c r="B247" s="410" t="s">
        <v>257</v>
      </c>
      <c r="C247" s="395" t="s">
        <v>270</v>
      </c>
      <c r="D247" s="60"/>
      <c r="E247" s="395" t="s">
        <v>127</v>
      </c>
      <c r="F247" s="519">
        <v>0.27017921700000003</v>
      </c>
      <c r="G247" s="403">
        <v>0</v>
      </c>
    </row>
    <row r="248" spans="1:7" x14ac:dyDescent="0.2">
      <c r="A248" s="738"/>
      <c r="B248" s="410" t="s">
        <v>509</v>
      </c>
      <c r="C248" s="395" t="s">
        <v>376</v>
      </c>
      <c r="D248" s="60"/>
      <c r="E248" s="395" t="s">
        <v>375</v>
      </c>
      <c r="F248" s="519">
        <v>0.27017921700000003</v>
      </c>
      <c r="G248" s="406">
        <v>0</v>
      </c>
    </row>
    <row r="249" spans="1:7" x14ac:dyDescent="0.2">
      <c r="A249" s="738"/>
      <c r="B249" s="410" t="s">
        <v>15</v>
      </c>
      <c r="C249" s="395" t="s">
        <v>271</v>
      </c>
      <c r="D249" s="60"/>
      <c r="E249" s="395" t="s">
        <v>35</v>
      </c>
      <c r="F249" s="519">
        <v>0.30533767366666664</v>
      </c>
      <c r="G249" s="406">
        <v>0</v>
      </c>
    </row>
    <row r="250" spans="1:7" x14ac:dyDescent="0.2">
      <c r="A250" s="738"/>
      <c r="B250" s="410" t="s">
        <v>258</v>
      </c>
      <c r="C250" s="395" t="s">
        <v>272</v>
      </c>
      <c r="D250" s="60"/>
      <c r="E250" s="395" t="s">
        <v>130</v>
      </c>
      <c r="F250" s="519">
        <v>0.30533767366666664</v>
      </c>
      <c r="G250" s="406">
        <v>0</v>
      </c>
    </row>
    <row r="251" spans="1:7" x14ac:dyDescent="0.2">
      <c r="A251" s="738"/>
      <c r="B251" s="410" t="s">
        <v>62</v>
      </c>
      <c r="C251" s="395" t="s">
        <v>354</v>
      </c>
      <c r="D251" s="60"/>
      <c r="E251" s="395" t="s">
        <v>37</v>
      </c>
      <c r="F251" s="519">
        <v>0.35239591566666661</v>
      </c>
      <c r="G251" s="406">
        <v>0</v>
      </c>
    </row>
    <row r="252" spans="1:7" x14ac:dyDescent="0.2">
      <c r="A252" s="738"/>
      <c r="B252" s="410" t="s">
        <v>259</v>
      </c>
      <c r="C252" s="395" t="s">
        <v>273</v>
      </c>
      <c r="D252" s="60"/>
      <c r="E252" s="395" t="s">
        <v>140</v>
      </c>
      <c r="F252" s="519">
        <v>0.35239591566666661</v>
      </c>
      <c r="G252" s="406">
        <v>0</v>
      </c>
    </row>
    <row r="253" spans="1:7" x14ac:dyDescent="0.2">
      <c r="A253" s="738"/>
      <c r="B253" s="410" t="s">
        <v>260</v>
      </c>
      <c r="C253" s="395" t="s">
        <v>226</v>
      </c>
      <c r="D253" s="60" t="s">
        <v>278</v>
      </c>
      <c r="E253" s="395"/>
      <c r="F253" s="519">
        <v>0.22420277366666669</v>
      </c>
      <c r="G253" s="568">
        <v>252.79220909090907</v>
      </c>
    </row>
    <row r="254" spans="1:7" x14ac:dyDescent="0.2">
      <c r="A254" s="738"/>
      <c r="B254" s="410" t="s">
        <v>261</v>
      </c>
      <c r="C254" s="395" t="s">
        <v>226</v>
      </c>
      <c r="D254" s="60" t="s">
        <v>278</v>
      </c>
      <c r="E254" s="395"/>
      <c r="F254" s="519">
        <v>0.22420277366666669</v>
      </c>
      <c r="G254" s="568">
        <v>252.79220909090907</v>
      </c>
    </row>
    <row r="255" spans="1:7" x14ac:dyDescent="0.2">
      <c r="A255" s="738"/>
      <c r="B255" s="410" t="s">
        <v>260</v>
      </c>
      <c r="C255" s="395" t="s">
        <v>381</v>
      </c>
      <c r="D255" s="60" t="s">
        <v>278</v>
      </c>
      <c r="E255" s="393"/>
      <c r="F255" s="519">
        <v>0.22420277366666669</v>
      </c>
      <c r="G255" s="567">
        <v>252.79220909090907</v>
      </c>
    </row>
    <row r="256" spans="1:7" x14ac:dyDescent="0.2">
      <c r="A256" s="738"/>
      <c r="B256" s="410" t="s">
        <v>261</v>
      </c>
      <c r="C256" s="395" t="s">
        <v>381</v>
      </c>
      <c r="D256" s="60" t="s">
        <v>278</v>
      </c>
      <c r="E256" s="393"/>
      <c r="F256" s="519">
        <v>0.22420277366666669</v>
      </c>
      <c r="G256" s="567">
        <v>252.79220909090907</v>
      </c>
    </row>
    <row r="257" spans="1:10" x14ac:dyDescent="0.2">
      <c r="A257" s="738"/>
      <c r="B257" s="410" t="s">
        <v>262</v>
      </c>
      <c r="C257" s="395" t="s">
        <v>227</v>
      </c>
      <c r="D257" s="60" t="s">
        <v>279</v>
      </c>
      <c r="E257" s="395"/>
      <c r="F257" s="519">
        <v>0.237725257</v>
      </c>
      <c r="G257" s="567">
        <v>398.63386818181817</v>
      </c>
    </row>
    <row r="258" spans="1:10" x14ac:dyDescent="0.2">
      <c r="A258" s="738"/>
      <c r="B258" s="410" t="s">
        <v>262</v>
      </c>
      <c r="C258" s="395" t="s">
        <v>380</v>
      </c>
      <c r="D258" s="60" t="s">
        <v>279</v>
      </c>
      <c r="E258" s="395"/>
      <c r="F258" s="519">
        <v>0.237725257</v>
      </c>
      <c r="G258" s="567">
        <v>398.63386818181817</v>
      </c>
    </row>
    <row r="259" spans="1:10" x14ac:dyDescent="0.2">
      <c r="A259" s="738"/>
      <c r="B259" s="413" t="s">
        <v>442</v>
      </c>
      <c r="C259" s="395" t="s">
        <v>228</v>
      </c>
      <c r="D259" s="397" t="s">
        <v>280</v>
      </c>
      <c r="E259" s="397"/>
      <c r="F259" s="519">
        <v>0.20554174666666669</v>
      </c>
      <c r="G259" s="567">
        <v>58.796460000000003</v>
      </c>
    </row>
    <row r="260" spans="1:10" x14ac:dyDescent="0.2">
      <c r="A260" s="738"/>
      <c r="B260" s="410" t="s">
        <v>443</v>
      </c>
      <c r="C260" s="395" t="s">
        <v>229</v>
      </c>
      <c r="D260" s="60" t="s">
        <v>281</v>
      </c>
      <c r="E260" s="393"/>
      <c r="F260" s="519">
        <v>0.20554174666666669</v>
      </c>
      <c r="G260" s="567">
        <v>58.796460000000003</v>
      </c>
    </row>
    <row r="261" spans="1:10" x14ac:dyDescent="0.2">
      <c r="A261" s="738"/>
      <c r="B261" s="410" t="s">
        <v>442</v>
      </c>
      <c r="C261" s="395" t="s">
        <v>379</v>
      </c>
      <c r="D261" s="60" t="s">
        <v>280</v>
      </c>
      <c r="E261" s="393"/>
      <c r="F261" s="519">
        <v>0.20554174666666669</v>
      </c>
      <c r="G261" s="567">
        <v>58.796460000000003</v>
      </c>
    </row>
    <row r="262" spans="1:10" ht="13.5" thickBot="1" x14ac:dyDescent="0.25">
      <c r="A262" s="738"/>
      <c r="B262" s="411" t="s">
        <v>443</v>
      </c>
      <c r="C262" s="407" t="s">
        <v>378</v>
      </c>
      <c r="D262" s="62" t="s">
        <v>281</v>
      </c>
      <c r="E262" s="407"/>
      <c r="F262" s="520">
        <v>0.20554174666666669</v>
      </c>
      <c r="G262" s="569">
        <v>58.796460000000003</v>
      </c>
    </row>
    <row r="263" spans="1:10" ht="13.5" thickBot="1" x14ac:dyDescent="0.25">
      <c r="A263" s="738"/>
      <c r="C263" s="8"/>
    </row>
    <row r="264" spans="1:10" ht="25.5" customHeight="1" thickBot="1" x14ac:dyDescent="0.25">
      <c r="A264" s="738"/>
      <c r="B264" s="720" t="s">
        <v>113</v>
      </c>
      <c r="C264" s="721"/>
      <c r="D264" s="721"/>
      <c r="E264" s="721"/>
      <c r="F264" s="721"/>
      <c r="G264" s="683" t="s">
        <v>372</v>
      </c>
      <c r="H264" s="712"/>
      <c r="I264" s="712"/>
      <c r="J264" s="713"/>
    </row>
    <row r="265" spans="1:10" ht="67.5" customHeight="1" thickBot="1" x14ac:dyDescent="0.25">
      <c r="A265" s="739"/>
      <c r="B265" s="447" t="s">
        <v>74</v>
      </c>
      <c r="C265" s="74" t="s">
        <v>75</v>
      </c>
      <c r="D265" s="74" t="s">
        <v>85</v>
      </c>
      <c r="E265" s="74" t="s">
        <v>76</v>
      </c>
      <c r="F265" s="74" t="s">
        <v>77</v>
      </c>
      <c r="G265" s="74" t="s">
        <v>337</v>
      </c>
      <c r="H265" s="74" t="s">
        <v>190</v>
      </c>
      <c r="I265" s="74" t="s">
        <v>360</v>
      </c>
      <c r="J265" s="417" t="s">
        <v>338</v>
      </c>
    </row>
    <row r="266" spans="1:10" x14ac:dyDescent="0.2">
      <c r="A266" s="738"/>
      <c r="B266" s="444" t="s">
        <v>294</v>
      </c>
      <c r="C266" s="445" t="s">
        <v>78</v>
      </c>
      <c r="D266" s="445" t="s">
        <v>79</v>
      </c>
      <c r="E266" s="445" t="s">
        <v>295</v>
      </c>
      <c r="F266" s="446" t="s">
        <v>78</v>
      </c>
      <c r="G266" s="577">
        <v>122.48399999999998</v>
      </c>
      <c r="H266" s="577">
        <v>102.06999999999998</v>
      </c>
      <c r="I266" s="577">
        <v>79.614599999999982</v>
      </c>
      <c r="J266" s="578">
        <v>444.00449999999989</v>
      </c>
    </row>
    <row r="267" spans="1:10" x14ac:dyDescent="0.2">
      <c r="A267" s="738"/>
      <c r="B267" s="69" t="s">
        <v>161</v>
      </c>
      <c r="C267" s="70" t="s">
        <v>78</v>
      </c>
      <c r="D267" s="70" t="s">
        <v>79</v>
      </c>
      <c r="E267" s="70" t="s">
        <v>296</v>
      </c>
      <c r="F267" s="92" t="s">
        <v>78</v>
      </c>
      <c r="G267" s="579">
        <v>122.48399999999998</v>
      </c>
      <c r="H267" s="579">
        <v>102.06999999999998</v>
      </c>
      <c r="I267" s="579">
        <v>79.614599999999982</v>
      </c>
      <c r="J267" s="580">
        <v>444.00449999999989</v>
      </c>
    </row>
    <row r="268" spans="1:10" x14ac:dyDescent="0.2">
      <c r="A268" s="738"/>
      <c r="B268" s="69" t="s">
        <v>297</v>
      </c>
      <c r="C268" s="70" t="s">
        <v>171</v>
      </c>
      <c r="D268" s="70" t="s">
        <v>298</v>
      </c>
      <c r="E268" s="70" t="s">
        <v>293</v>
      </c>
      <c r="F268" s="92" t="s">
        <v>170</v>
      </c>
      <c r="G268" s="579">
        <v>122.48399999999998</v>
      </c>
      <c r="H268" s="579">
        <v>102.06999999999998</v>
      </c>
      <c r="I268" s="579">
        <v>79.614599999999982</v>
      </c>
      <c r="J268" s="580">
        <v>444.00449999999989</v>
      </c>
    </row>
    <row r="269" spans="1:10" ht="13.5" thickBot="1" x14ac:dyDescent="0.25">
      <c r="A269" s="738"/>
      <c r="B269" s="71" t="s">
        <v>291</v>
      </c>
      <c r="C269" s="72" t="s">
        <v>292</v>
      </c>
      <c r="D269" s="72" t="s">
        <v>170</v>
      </c>
      <c r="E269" s="72" t="s">
        <v>293</v>
      </c>
      <c r="F269" s="93" t="s">
        <v>288</v>
      </c>
      <c r="G269" s="581">
        <v>122.48399999999998</v>
      </c>
      <c r="H269" s="581">
        <v>102.06999999999998</v>
      </c>
      <c r="I269" s="581">
        <v>79.614599999999982</v>
      </c>
      <c r="J269" s="582">
        <v>444.00449999999989</v>
      </c>
    </row>
    <row r="270" spans="1:10" ht="13.5" thickBot="1" x14ac:dyDescent="0.25">
      <c r="A270" s="738"/>
      <c r="B270" s="426"/>
      <c r="C270" s="426"/>
      <c r="D270" s="426"/>
      <c r="E270" s="426"/>
      <c r="F270" s="426"/>
      <c r="G270" s="517"/>
      <c r="H270" s="517"/>
      <c r="I270" s="517"/>
      <c r="J270" s="517"/>
    </row>
    <row r="271" spans="1:10" ht="13.5" thickBot="1" x14ac:dyDescent="0.25">
      <c r="A271" s="738"/>
      <c r="B271" s="734" t="s">
        <v>525</v>
      </c>
      <c r="C271" s="691" t="s">
        <v>72</v>
      </c>
      <c r="D271" s="692"/>
      <c r="E271" s="420" t="s">
        <v>513</v>
      </c>
      <c r="F271" s="422" t="s">
        <v>307</v>
      </c>
      <c r="G271" s="517"/>
      <c r="H271" s="517"/>
      <c r="I271" s="517"/>
      <c r="J271" s="517"/>
    </row>
    <row r="272" spans="1:10" ht="15" customHeight="1" x14ac:dyDescent="0.2">
      <c r="A272" s="738"/>
      <c r="B272" s="735"/>
      <c r="C272" s="696" t="s">
        <v>514</v>
      </c>
      <c r="D272" s="697"/>
      <c r="E272" s="252" t="s">
        <v>515</v>
      </c>
      <c r="F272" s="570">
        <v>25.517499999999995</v>
      </c>
      <c r="G272" s="517"/>
      <c r="H272" s="517"/>
      <c r="I272" s="517"/>
      <c r="J272" s="517"/>
    </row>
    <row r="273" spans="1:10" ht="12.75" customHeight="1" x14ac:dyDescent="0.2">
      <c r="A273" s="738"/>
      <c r="B273" s="735"/>
      <c r="C273" s="698" t="s">
        <v>516</v>
      </c>
      <c r="D273" s="699"/>
      <c r="E273" s="60" t="s">
        <v>517</v>
      </c>
      <c r="F273" s="568">
        <v>76.552499999999995</v>
      </c>
      <c r="G273" s="517"/>
      <c r="H273" s="517"/>
      <c r="I273" s="517"/>
      <c r="J273" s="517"/>
    </row>
    <row r="274" spans="1:10" ht="12.75" customHeight="1" x14ac:dyDescent="0.2">
      <c r="A274" s="738"/>
      <c r="B274" s="735"/>
      <c r="C274" s="698" t="s">
        <v>518</v>
      </c>
      <c r="D274" s="699"/>
      <c r="E274" s="60" t="s">
        <v>519</v>
      </c>
      <c r="F274" s="568">
        <v>132.691</v>
      </c>
      <c r="G274" s="517"/>
    </row>
    <row r="275" spans="1:10" ht="12.75" customHeight="1" x14ac:dyDescent="0.2">
      <c r="A275" s="738"/>
      <c r="B275" s="735"/>
      <c r="C275" s="698" t="s">
        <v>518</v>
      </c>
      <c r="D275" s="699"/>
      <c r="E275" s="60" t="s">
        <v>520</v>
      </c>
      <c r="F275" s="568">
        <v>255.17499999999995</v>
      </c>
      <c r="G275" s="517"/>
    </row>
    <row r="276" spans="1:10" ht="12.75" customHeight="1" x14ac:dyDescent="0.2">
      <c r="A276" s="738"/>
      <c r="B276" s="735"/>
      <c r="C276" s="698" t="s">
        <v>521</v>
      </c>
      <c r="D276" s="699"/>
      <c r="E276" s="60" t="s">
        <v>522</v>
      </c>
      <c r="F276" s="568">
        <v>153.10499999999999</v>
      </c>
      <c r="G276" s="517"/>
    </row>
    <row r="277" spans="1:10" ht="13.5" customHeight="1" thickBot="1" x14ac:dyDescent="0.25">
      <c r="A277" s="740"/>
      <c r="B277" s="736"/>
      <c r="C277" s="700" t="s">
        <v>523</v>
      </c>
      <c r="D277" s="701"/>
      <c r="E277" s="62" t="s">
        <v>524</v>
      </c>
      <c r="F277" s="571">
        <v>288.43126181818178</v>
      </c>
      <c r="G277" s="517"/>
    </row>
    <row r="278" spans="1:10" ht="63" customHeight="1" thickBot="1" x14ac:dyDescent="0.25">
      <c r="A278" s="51" t="s">
        <v>326</v>
      </c>
      <c r="B278" s="23"/>
      <c r="C278" s="23"/>
      <c r="D278" s="23"/>
      <c r="E278" s="23"/>
      <c r="F278" s="23"/>
    </row>
    <row r="279" spans="1:10" ht="15" customHeight="1" thickBot="1" x14ac:dyDescent="0.25">
      <c r="A279" s="742" t="s">
        <v>93</v>
      </c>
      <c r="B279" s="729"/>
      <c r="C279" s="729"/>
      <c r="D279" s="729"/>
      <c r="E279" s="729"/>
      <c r="F279" s="729"/>
      <c r="G279" s="706" t="s">
        <v>372</v>
      </c>
      <c r="H279" s="707"/>
    </row>
    <row r="280" spans="1:10" ht="26.25" customHeight="1" thickBot="1" x14ac:dyDescent="0.25">
      <c r="A280" s="743"/>
      <c r="B280" s="79" t="s">
        <v>87</v>
      </c>
      <c r="C280" s="67" t="s">
        <v>168</v>
      </c>
      <c r="D280" s="67" t="s">
        <v>167</v>
      </c>
      <c r="E280" s="75" t="s">
        <v>0</v>
      </c>
      <c r="F280" s="89" t="s">
        <v>30</v>
      </c>
      <c r="G280" s="40" t="s">
        <v>186</v>
      </c>
      <c r="H280" s="41" t="s">
        <v>189</v>
      </c>
    </row>
    <row r="281" spans="1:10" x14ac:dyDescent="0.2">
      <c r="A281" s="743"/>
      <c r="B281" s="408" t="s">
        <v>255</v>
      </c>
      <c r="C281" s="64" t="s">
        <v>485</v>
      </c>
      <c r="D281" s="65" t="s">
        <v>208</v>
      </c>
      <c r="E281" s="66" t="s">
        <v>117</v>
      </c>
      <c r="F281" s="442">
        <v>0.17</v>
      </c>
      <c r="G281" s="439">
        <f>H281/F281</f>
        <v>141.17100705882353</v>
      </c>
      <c r="H281" s="526">
        <v>23.999071200000003</v>
      </c>
    </row>
    <row r="282" spans="1:10" x14ac:dyDescent="0.2">
      <c r="A282" s="743"/>
      <c r="B282" s="409" t="s">
        <v>63</v>
      </c>
      <c r="C282" s="224"/>
      <c r="D282" s="225"/>
      <c r="E282" s="225"/>
      <c r="F282" s="225"/>
      <c r="G282" s="438">
        <v>0</v>
      </c>
      <c r="H282" s="458"/>
    </row>
    <row r="283" spans="1:10" x14ac:dyDescent="0.2">
      <c r="A283" s="743"/>
      <c r="B283" s="410" t="s">
        <v>13</v>
      </c>
      <c r="C283" s="59" t="s">
        <v>486</v>
      </c>
      <c r="D283" s="60" t="s">
        <v>147</v>
      </c>
      <c r="E283" s="60" t="s">
        <v>38</v>
      </c>
      <c r="F283" s="441">
        <v>0.49</v>
      </c>
      <c r="G283" s="437">
        <f>H283/F283</f>
        <v>48.977696326530619</v>
      </c>
      <c r="H283" s="527">
        <v>23.999071200000003</v>
      </c>
    </row>
    <row r="284" spans="1:10" x14ac:dyDescent="0.2">
      <c r="A284" s="743"/>
      <c r="B284" s="410" t="s">
        <v>102</v>
      </c>
      <c r="C284" s="59" t="s">
        <v>487</v>
      </c>
      <c r="D284" s="60" t="s">
        <v>152</v>
      </c>
      <c r="E284" s="60" t="s">
        <v>33</v>
      </c>
      <c r="F284" s="441">
        <v>0.63</v>
      </c>
      <c r="G284" s="437">
        <f>H284/F284</f>
        <v>45.555966857142863</v>
      </c>
      <c r="H284" s="527">
        <v>28.700259120000002</v>
      </c>
    </row>
    <row r="285" spans="1:10" x14ac:dyDescent="0.2">
      <c r="A285" s="743"/>
      <c r="B285" s="409" t="s">
        <v>64</v>
      </c>
      <c r="C285" s="227"/>
      <c r="D285" s="225"/>
      <c r="E285" s="225"/>
      <c r="F285" s="227"/>
      <c r="G285" s="438">
        <v>0</v>
      </c>
      <c r="H285" s="458"/>
    </row>
    <row r="286" spans="1:10" x14ac:dyDescent="0.2">
      <c r="A286" s="743"/>
      <c r="B286" s="410" t="s">
        <v>257</v>
      </c>
      <c r="C286" s="59" t="s">
        <v>489</v>
      </c>
      <c r="D286" s="60" t="s">
        <v>148</v>
      </c>
      <c r="E286" s="60" t="s">
        <v>127</v>
      </c>
      <c r="F286" s="441">
        <v>1.6</v>
      </c>
      <c r="G286" s="437">
        <f>H286/F286</f>
        <v>17.773284749999998</v>
      </c>
      <c r="H286" s="527">
        <v>28.4372556</v>
      </c>
    </row>
    <row r="287" spans="1:10" x14ac:dyDescent="0.2">
      <c r="A287" s="743"/>
      <c r="B287" s="410" t="s">
        <v>387</v>
      </c>
      <c r="C287" s="59" t="s">
        <v>488</v>
      </c>
      <c r="D287" s="60" t="s">
        <v>386</v>
      </c>
      <c r="E287" s="60" t="s">
        <v>375</v>
      </c>
      <c r="F287" s="441">
        <v>1.6</v>
      </c>
      <c r="G287" s="437">
        <f>H287/F287</f>
        <v>17.773284749999998</v>
      </c>
      <c r="H287" s="527">
        <v>28.4372556</v>
      </c>
    </row>
    <row r="288" spans="1:10" x14ac:dyDescent="0.2">
      <c r="A288" s="743"/>
      <c r="B288" s="410" t="s">
        <v>258</v>
      </c>
      <c r="C288" s="59" t="s">
        <v>490</v>
      </c>
      <c r="D288" s="60" t="s">
        <v>149</v>
      </c>
      <c r="E288" s="60" t="s">
        <v>130</v>
      </c>
      <c r="F288" s="441">
        <v>4</v>
      </c>
      <c r="G288" s="437">
        <f>H288/F288</f>
        <v>7.6291567950000028</v>
      </c>
      <c r="H288" s="527">
        <v>30.516627180000011</v>
      </c>
    </row>
    <row r="289" spans="1:12" ht="13.5" thickBot="1" x14ac:dyDescent="0.25">
      <c r="A289" s="743"/>
      <c r="B289" s="411" t="s">
        <v>259</v>
      </c>
      <c r="C289" s="61" t="s">
        <v>492</v>
      </c>
      <c r="D289" s="62" t="s">
        <v>151</v>
      </c>
      <c r="E289" s="62" t="s">
        <v>140</v>
      </c>
      <c r="F289" s="62">
        <v>8</v>
      </c>
      <c r="G289" s="440">
        <f>H289/F289</f>
        <v>4.4772239849999993</v>
      </c>
      <c r="H289" s="528">
        <v>35.817791879999994</v>
      </c>
    </row>
    <row r="290" spans="1:12" ht="13.5" thickBot="1" x14ac:dyDescent="0.25">
      <c r="A290" s="743"/>
      <c r="D290" s="2"/>
      <c r="E290" s="2"/>
      <c r="F290" s="2"/>
      <c r="L290" s="18"/>
    </row>
    <row r="291" spans="1:12" ht="16.5" customHeight="1" thickBot="1" x14ac:dyDescent="0.25">
      <c r="A291" s="743"/>
      <c r="B291" s="727" t="s">
        <v>94</v>
      </c>
      <c r="C291" s="727"/>
      <c r="D291" s="727"/>
      <c r="E291" s="728"/>
      <c r="F291" s="683" t="s">
        <v>372</v>
      </c>
      <c r="G291" s="684"/>
    </row>
    <row r="292" spans="1:12" ht="51" customHeight="1" thickBot="1" x14ac:dyDescent="0.25">
      <c r="A292" s="743"/>
      <c r="B292" s="79" t="s">
        <v>104</v>
      </c>
      <c r="C292" s="67" t="s">
        <v>274</v>
      </c>
      <c r="D292" s="67" t="s">
        <v>275</v>
      </c>
      <c r="E292" s="91" t="s">
        <v>284</v>
      </c>
      <c r="F292" s="41" t="s">
        <v>240</v>
      </c>
      <c r="G292" s="41" t="s">
        <v>188</v>
      </c>
    </row>
    <row r="293" spans="1:12" x14ac:dyDescent="0.2">
      <c r="A293" s="743"/>
      <c r="B293" s="408" t="s">
        <v>83</v>
      </c>
      <c r="C293" s="423" t="s">
        <v>218</v>
      </c>
      <c r="D293" s="252" t="s">
        <v>276</v>
      </c>
      <c r="E293" s="392"/>
      <c r="F293" s="522">
        <v>0.20554174666666669</v>
      </c>
      <c r="G293" s="566">
        <v>168.90811000000002</v>
      </c>
    </row>
    <row r="294" spans="1:12" x14ac:dyDescent="0.2">
      <c r="A294" s="743"/>
      <c r="B294" s="410" t="s">
        <v>83</v>
      </c>
      <c r="C294" s="395" t="s">
        <v>383</v>
      </c>
      <c r="D294" s="254" t="s">
        <v>276</v>
      </c>
      <c r="E294" s="393"/>
      <c r="F294" s="519">
        <v>0.20554174666666669</v>
      </c>
      <c r="G294" s="567">
        <v>168.90811000000002</v>
      </c>
    </row>
    <row r="295" spans="1:12" x14ac:dyDescent="0.2">
      <c r="A295" s="743"/>
      <c r="B295" s="410" t="s">
        <v>84</v>
      </c>
      <c r="C295" s="395" t="s">
        <v>219</v>
      </c>
      <c r="D295" s="60" t="s">
        <v>277</v>
      </c>
      <c r="E295" s="260"/>
      <c r="F295" s="519">
        <v>0.20554174666666669</v>
      </c>
      <c r="G295" s="567">
        <v>180.97776454545456</v>
      </c>
    </row>
    <row r="296" spans="1:12" x14ac:dyDescent="0.2">
      <c r="A296" s="743"/>
      <c r="B296" s="410" t="s">
        <v>84</v>
      </c>
      <c r="C296" s="395" t="s">
        <v>384</v>
      </c>
      <c r="D296" s="254" t="s">
        <v>277</v>
      </c>
      <c r="E296" s="393"/>
      <c r="F296" s="519">
        <v>0.20554174666666669</v>
      </c>
      <c r="G296" s="567">
        <v>180.97776454545456</v>
      </c>
    </row>
    <row r="297" spans="1:12" x14ac:dyDescent="0.2">
      <c r="A297" s="743"/>
      <c r="B297" s="409" t="s">
        <v>90</v>
      </c>
      <c r="C297" s="256" t="s">
        <v>264</v>
      </c>
      <c r="D297" s="225"/>
      <c r="E297" s="256"/>
      <c r="F297" s="399"/>
      <c r="G297" s="404">
        <v>0</v>
      </c>
    </row>
    <row r="298" spans="1:12" x14ac:dyDescent="0.2">
      <c r="A298" s="743"/>
      <c r="B298" s="409" t="s">
        <v>103</v>
      </c>
      <c r="C298" s="256" t="s">
        <v>264</v>
      </c>
      <c r="D298" s="225"/>
      <c r="E298" s="256"/>
      <c r="F298" s="399"/>
      <c r="G298" s="404">
        <v>0</v>
      </c>
    </row>
    <row r="299" spans="1:12" x14ac:dyDescent="0.2">
      <c r="A299" s="743"/>
      <c r="B299" s="410" t="s">
        <v>73</v>
      </c>
      <c r="C299" s="424" t="s">
        <v>264</v>
      </c>
      <c r="D299" s="398"/>
      <c r="E299" s="398"/>
      <c r="F299" s="400"/>
      <c r="G299" s="567">
        <v>146.83788454545456</v>
      </c>
    </row>
    <row r="300" spans="1:12" x14ac:dyDescent="0.2">
      <c r="A300" s="743"/>
      <c r="B300" s="412" t="s">
        <v>172</v>
      </c>
      <c r="C300" s="396" t="s">
        <v>510</v>
      </c>
      <c r="D300" s="394"/>
      <c r="E300" s="396"/>
      <c r="F300" s="401"/>
      <c r="G300" s="405">
        <v>0</v>
      </c>
    </row>
    <row r="301" spans="1:12" x14ac:dyDescent="0.2">
      <c r="A301" s="743"/>
      <c r="B301" s="410" t="s">
        <v>211</v>
      </c>
      <c r="C301" s="395" t="s">
        <v>224</v>
      </c>
      <c r="D301" s="60"/>
      <c r="E301" s="393"/>
      <c r="F301" s="519">
        <v>1.8909840693333335</v>
      </c>
      <c r="G301" s="406">
        <v>0</v>
      </c>
    </row>
    <row r="302" spans="1:12" x14ac:dyDescent="0.2">
      <c r="A302" s="743"/>
      <c r="B302" s="413" t="s">
        <v>506</v>
      </c>
      <c r="C302" s="395" t="s">
        <v>265</v>
      </c>
      <c r="D302" s="60"/>
      <c r="E302" s="393"/>
      <c r="F302" s="519">
        <v>1.8909840693333335</v>
      </c>
      <c r="G302" s="406">
        <v>0</v>
      </c>
    </row>
    <row r="303" spans="1:12" x14ac:dyDescent="0.2">
      <c r="A303" s="743"/>
      <c r="B303" s="410" t="s">
        <v>256</v>
      </c>
      <c r="C303" s="395" t="s">
        <v>223</v>
      </c>
      <c r="D303" s="60"/>
      <c r="E303" s="393"/>
      <c r="F303" s="519">
        <v>3.0447223473333334</v>
      </c>
      <c r="G303" s="406">
        <v>0</v>
      </c>
    </row>
    <row r="304" spans="1:12" x14ac:dyDescent="0.2">
      <c r="A304" s="743"/>
      <c r="B304" s="410" t="s">
        <v>507</v>
      </c>
      <c r="C304" s="395" t="s">
        <v>511</v>
      </c>
      <c r="D304" s="260" t="s">
        <v>454</v>
      </c>
      <c r="E304" s="393"/>
      <c r="F304" s="519">
        <v>4.3266537673333323</v>
      </c>
      <c r="G304" s="567">
        <v>4099.0845818181815</v>
      </c>
    </row>
    <row r="305" spans="1:7" x14ac:dyDescent="0.2">
      <c r="A305" s="743"/>
      <c r="B305" s="410" t="s">
        <v>508</v>
      </c>
      <c r="C305" s="395" t="s">
        <v>335</v>
      </c>
      <c r="D305" s="60">
        <v>1039058</v>
      </c>
      <c r="E305" s="393"/>
      <c r="F305" s="521">
        <v>4.3266537673333323</v>
      </c>
      <c r="G305" s="567">
        <v>4233.1439590909085</v>
      </c>
    </row>
    <row r="306" spans="1:7" x14ac:dyDescent="0.2">
      <c r="A306" s="743"/>
      <c r="B306" s="751" t="s">
        <v>559</v>
      </c>
      <c r="C306" s="752" t="s">
        <v>560</v>
      </c>
      <c r="D306" s="753"/>
      <c r="E306" s="752"/>
      <c r="F306" s="521">
        <v>4.3266537673333323</v>
      </c>
      <c r="G306" s="567">
        <v>0</v>
      </c>
    </row>
    <row r="307" spans="1:7" x14ac:dyDescent="0.2">
      <c r="A307" s="743"/>
      <c r="B307" s="410" t="s">
        <v>212</v>
      </c>
      <c r="C307" s="395" t="s">
        <v>225</v>
      </c>
      <c r="D307" s="60"/>
      <c r="E307" s="393"/>
      <c r="F307" s="519">
        <v>0.52872909833333337</v>
      </c>
      <c r="G307" s="403">
        <v>0</v>
      </c>
    </row>
    <row r="308" spans="1:7" x14ac:dyDescent="0.2">
      <c r="A308" s="743"/>
      <c r="B308" s="410" t="s">
        <v>212</v>
      </c>
      <c r="C308" s="395" t="s">
        <v>382</v>
      </c>
      <c r="D308" s="425"/>
      <c r="E308" s="393"/>
      <c r="F308" s="519">
        <v>0.52872909833333337</v>
      </c>
      <c r="G308" s="406">
        <v>0</v>
      </c>
    </row>
    <row r="309" spans="1:7" x14ac:dyDescent="0.2">
      <c r="A309" s="743"/>
      <c r="B309" s="410" t="s">
        <v>255</v>
      </c>
      <c r="C309" s="395" t="s">
        <v>266</v>
      </c>
      <c r="D309" s="425"/>
      <c r="E309" s="393" t="s">
        <v>117</v>
      </c>
      <c r="F309" s="519">
        <v>0.22312097499999997</v>
      </c>
      <c r="G309" s="406">
        <v>0</v>
      </c>
    </row>
    <row r="310" spans="1:7" x14ac:dyDescent="0.2">
      <c r="A310" s="743"/>
      <c r="B310" s="414" t="s">
        <v>63</v>
      </c>
      <c r="C310" s="396" t="s">
        <v>221</v>
      </c>
      <c r="D310" s="394"/>
      <c r="E310" s="396"/>
      <c r="F310" s="402"/>
      <c r="G310" s="405">
        <v>0</v>
      </c>
    </row>
    <row r="311" spans="1:7" x14ac:dyDescent="0.2">
      <c r="A311" s="743"/>
      <c r="B311" s="410" t="s">
        <v>13</v>
      </c>
      <c r="C311" s="395" t="s">
        <v>267</v>
      </c>
      <c r="D311" s="60"/>
      <c r="E311" s="395" t="s">
        <v>38</v>
      </c>
      <c r="F311" s="519">
        <v>0.22312097499999997</v>
      </c>
      <c r="G311" s="403">
        <v>0</v>
      </c>
    </row>
    <row r="312" spans="1:7" x14ac:dyDescent="0.2">
      <c r="A312" s="743"/>
      <c r="B312" s="410" t="s">
        <v>102</v>
      </c>
      <c r="C312" s="395" t="s">
        <v>268</v>
      </c>
      <c r="D312" s="60"/>
      <c r="E312" s="395" t="s">
        <v>33</v>
      </c>
      <c r="F312" s="519">
        <v>0.58714622633333347</v>
      </c>
      <c r="G312" s="406">
        <v>0</v>
      </c>
    </row>
    <row r="313" spans="1:7" x14ac:dyDescent="0.2">
      <c r="A313" s="743"/>
      <c r="B313" s="415" t="s">
        <v>64</v>
      </c>
      <c r="C313" s="396" t="s">
        <v>221</v>
      </c>
      <c r="D313" s="394"/>
      <c r="E313" s="396"/>
      <c r="F313" s="402">
        <v>0</v>
      </c>
      <c r="G313" s="405">
        <v>0</v>
      </c>
    </row>
    <row r="314" spans="1:7" x14ac:dyDescent="0.2">
      <c r="A314" s="743"/>
      <c r="B314" s="416" t="s">
        <v>14</v>
      </c>
      <c r="C314" s="395" t="s">
        <v>269</v>
      </c>
      <c r="D314" s="60"/>
      <c r="E314" s="395" t="s">
        <v>34</v>
      </c>
      <c r="F314" s="519">
        <v>0.27017921700000003</v>
      </c>
      <c r="G314" s="406">
        <v>0</v>
      </c>
    </row>
    <row r="315" spans="1:7" x14ac:dyDescent="0.2">
      <c r="A315" s="743"/>
      <c r="B315" s="410" t="s">
        <v>257</v>
      </c>
      <c r="C315" s="395" t="s">
        <v>270</v>
      </c>
      <c r="D315" s="60"/>
      <c r="E315" s="395" t="s">
        <v>127</v>
      </c>
      <c r="F315" s="519">
        <v>0.27017921700000003</v>
      </c>
      <c r="G315" s="403">
        <v>0</v>
      </c>
    </row>
    <row r="316" spans="1:7" x14ac:dyDescent="0.2">
      <c r="A316" s="743"/>
      <c r="B316" s="410" t="s">
        <v>509</v>
      </c>
      <c r="C316" s="395" t="s">
        <v>376</v>
      </c>
      <c r="D316" s="60"/>
      <c r="E316" s="395" t="s">
        <v>375</v>
      </c>
      <c r="F316" s="519">
        <v>0.27017921700000003</v>
      </c>
      <c r="G316" s="406">
        <v>0</v>
      </c>
    </row>
    <row r="317" spans="1:7" x14ac:dyDescent="0.2">
      <c r="A317" s="743"/>
      <c r="B317" s="410" t="s">
        <v>15</v>
      </c>
      <c r="C317" s="395" t="s">
        <v>271</v>
      </c>
      <c r="D317" s="60"/>
      <c r="E317" s="395" t="s">
        <v>35</v>
      </c>
      <c r="F317" s="519">
        <v>0.30533767366666664</v>
      </c>
      <c r="G317" s="406">
        <v>0</v>
      </c>
    </row>
    <row r="318" spans="1:7" x14ac:dyDescent="0.2">
      <c r="A318" s="743"/>
      <c r="B318" s="410" t="s">
        <v>258</v>
      </c>
      <c r="C318" s="395" t="s">
        <v>272</v>
      </c>
      <c r="D318" s="60"/>
      <c r="E318" s="395" t="s">
        <v>130</v>
      </c>
      <c r="F318" s="519">
        <v>0.30533767366666664</v>
      </c>
      <c r="G318" s="406">
        <v>0</v>
      </c>
    </row>
    <row r="319" spans="1:7" x14ac:dyDescent="0.2">
      <c r="A319" s="743"/>
      <c r="B319" s="410" t="s">
        <v>62</v>
      </c>
      <c r="C319" s="395" t="s">
        <v>354</v>
      </c>
      <c r="D319" s="60"/>
      <c r="E319" s="395" t="s">
        <v>37</v>
      </c>
      <c r="F319" s="519">
        <v>0.35239591566666661</v>
      </c>
      <c r="G319" s="406">
        <v>0</v>
      </c>
    </row>
    <row r="320" spans="1:7" x14ac:dyDescent="0.2">
      <c r="A320" s="743"/>
      <c r="B320" s="410" t="s">
        <v>259</v>
      </c>
      <c r="C320" s="395" t="s">
        <v>273</v>
      </c>
      <c r="D320" s="60"/>
      <c r="E320" s="395" t="s">
        <v>140</v>
      </c>
      <c r="F320" s="519">
        <v>0.35239591566666661</v>
      </c>
      <c r="G320" s="406">
        <v>0</v>
      </c>
    </row>
    <row r="321" spans="1:10" x14ac:dyDescent="0.2">
      <c r="A321" s="743"/>
      <c r="B321" s="410" t="s">
        <v>260</v>
      </c>
      <c r="C321" s="395" t="s">
        <v>226</v>
      </c>
      <c r="D321" s="60" t="s">
        <v>278</v>
      </c>
      <c r="E321" s="395"/>
      <c r="F321" s="519">
        <v>0.22420277366666669</v>
      </c>
      <c r="G321" s="568">
        <v>252.79220909090907</v>
      </c>
    </row>
    <row r="322" spans="1:10" x14ac:dyDescent="0.2">
      <c r="A322" s="743"/>
      <c r="B322" s="410" t="s">
        <v>261</v>
      </c>
      <c r="C322" s="395" t="s">
        <v>226</v>
      </c>
      <c r="D322" s="60" t="s">
        <v>278</v>
      </c>
      <c r="E322" s="395"/>
      <c r="F322" s="519">
        <v>0.22420277366666669</v>
      </c>
      <c r="G322" s="568">
        <v>252.79220909090907</v>
      </c>
    </row>
    <row r="323" spans="1:10" x14ac:dyDescent="0.2">
      <c r="A323" s="743"/>
      <c r="B323" s="410" t="s">
        <v>260</v>
      </c>
      <c r="C323" s="395" t="s">
        <v>381</v>
      </c>
      <c r="D323" s="60" t="s">
        <v>278</v>
      </c>
      <c r="E323" s="393"/>
      <c r="F323" s="519">
        <v>0.22420277366666669</v>
      </c>
      <c r="G323" s="567">
        <v>252.79220909090907</v>
      </c>
    </row>
    <row r="324" spans="1:10" x14ac:dyDescent="0.2">
      <c r="A324" s="743"/>
      <c r="B324" s="410" t="s">
        <v>261</v>
      </c>
      <c r="C324" s="395" t="s">
        <v>381</v>
      </c>
      <c r="D324" s="60" t="s">
        <v>278</v>
      </c>
      <c r="E324" s="393"/>
      <c r="F324" s="519">
        <v>0.22420277366666669</v>
      </c>
      <c r="G324" s="567">
        <v>252.79220909090907</v>
      </c>
    </row>
    <row r="325" spans="1:10" x14ac:dyDescent="0.2">
      <c r="A325" s="743"/>
      <c r="B325" s="410" t="s">
        <v>262</v>
      </c>
      <c r="C325" s="395" t="s">
        <v>227</v>
      </c>
      <c r="D325" s="60" t="s">
        <v>279</v>
      </c>
      <c r="E325" s="395"/>
      <c r="F325" s="519">
        <v>0.237725257</v>
      </c>
      <c r="G325" s="567">
        <v>398.63386818181817</v>
      </c>
    </row>
    <row r="326" spans="1:10" x14ac:dyDescent="0.2">
      <c r="A326" s="743"/>
      <c r="B326" s="410" t="s">
        <v>262</v>
      </c>
      <c r="C326" s="395" t="s">
        <v>380</v>
      </c>
      <c r="D326" s="60" t="s">
        <v>279</v>
      </c>
      <c r="E326" s="395"/>
      <c r="F326" s="519">
        <v>0.237725257</v>
      </c>
      <c r="G326" s="567">
        <v>398.63386818181817</v>
      </c>
    </row>
    <row r="327" spans="1:10" x14ac:dyDescent="0.2">
      <c r="A327" s="743"/>
      <c r="B327" s="413" t="s">
        <v>442</v>
      </c>
      <c r="C327" s="395" t="s">
        <v>228</v>
      </c>
      <c r="D327" s="397" t="s">
        <v>280</v>
      </c>
      <c r="E327" s="397"/>
      <c r="F327" s="519">
        <v>0.20554174666666669</v>
      </c>
      <c r="G327" s="567">
        <v>58.796460000000003</v>
      </c>
    </row>
    <row r="328" spans="1:10" x14ac:dyDescent="0.2">
      <c r="A328" s="743"/>
      <c r="B328" s="410" t="s">
        <v>443</v>
      </c>
      <c r="C328" s="395" t="s">
        <v>229</v>
      </c>
      <c r="D328" s="60" t="s">
        <v>281</v>
      </c>
      <c r="E328" s="393"/>
      <c r="F328" s="519">
        <v>0.20554174666666669</v>
      </c>
      <c r="G328" s="567">
        <v>58.796460000000003</v>
      </c>
    </row>
    <row r="329" spans="1:10" x14ac:dyDescent="0.2">
      <c r="A329" s="743"/>
      <c r="B329" s="410" t="s">
        <v>442</v>
      </c>
      <c r="C329" s="395" t="s">
        <v>379</v>
      </c>
      <c r="D329" s="60" t="s">
        <v>280</v>
      </c>
      <c r="E329" s="393"/>
      <c r="F329" s="519">
        <v>0.20554174666666669</v>
      </c>
      <c r="G329" s="567">
        <v>58.796460000000003</v>
      </c>
    </row>
    <row r="330" spans="1:10" ht="13.5" thickBot="1" x14ac:dyDescent="0.25">
      <c r="A330" s="743"/>
      <c r="B330" s="411" t="s">
        <v>443</v>
      </c>
      <c r="C330" s="407" t="s">
        <v>378</v>
      </c>
      <c r="D330" s="62" t="s">
        <v>281</v>
      </c>
      <c r="E330" s="407"/>
      <c r="F330" s="520">
        <v>0.20554174666666669</v>
      </c>
      <c r="G330" s="569">
        <v>58.796460000000003</v>
      </c>
    </row>
    <row r="331" spans="1:10" ht="13.5" thickBot="1" x14ac:dyDescent="0.25">
      <c r="A331" s="743"/>
      <c r="C331" s="8"/>
    </row>
    <row r="332" spans="1:10" ht="22.5" customHeight="1" thickBot="1" x14ac:dyDescent="0.25">
      <c r="A332" s="743"/>
      <c r="B332" s="745" t="s">
        <v>114</v>
      </c>
      <c r="C332" s="746"/>
      <c r="D332" s="746"/>
      <c r="E332" s="746"/>
      <c r="F332" s="746"/>
      <c r="G332" s="603" t="s">
        <v>372</v>
      </c>
      <c r="H332" s="610"/>
      <c r="I332" s="610"/>
      <c r="J332" s="611"/>
    </row>
    <row r="333" spans="1:10" ht="64.5" customHeight="1" thickBot="1" x14ac:dyDescent="0.25">
      <c r="A333" s="743"/>
      <c r="B333" s="76" t="s">
        <v>74</v>
      </c>
      <c r="C333" s="75" t="s">
        <v>75</v>
      </c>
      <c r="D333" s="75" t="s">
        <v>85</v>
      </c>
      <c r="E333" s="75" t="s">
        <v>76</v>
      </c>
      <c r="F333" s="89" t="s">
        <v>77</v>
      </c>
      <c r="G333" s="209" t="s">
        <v>337</v>
      </c>
      <c r="H333" s="40" t="s">
        <v>190</v>
      </c>
      <c r="I333" s="43" t="s">
        <v>360</v>
      </c>
      <c r="J333" s="207" t="s">
        <v>338</v>
      </c>
    </row>
    <row r="334" spans="1:10" x14ac:dyDescent="0.2">
      <c r="A334" s="743"/>
      <c r="B334" s="77" t="s">
        <v>299</v>
      </c>
      <c r="C334" s="66" t="s">
        <v>171</v>
      </c>
      <c r="D334" s="66" t="s">
        <v>298</v>
      </c>
      <c r="E334" s="66" t="s">
        <v>300</v>
      </c>
      <c r="F334" s="94" t="s">
        <v>170</v>
      </c>
      <c r="G334" s="572">
        <v>255.17499999999995</v>
      </c>
      <c r="H334" s="572">
        <v>234.76099999999997</v>
      </c>
      <c r="I334" s="573">
        <v>79.614599999999982</v>
      </c>
      <c r="J334" s="574">
        <v>444.00449999999989</v>
      </c>
    </row>
    <row r="335" spans="1:10" ht="13.5" thickBot="1" x14ac:dyDescent="0.25">
      <c r="A335" s="743"/>
      <c r="B335" s="78" t="s">
        <v>301</v>
      </c>
      <c r="C335" s="68" t="s">
        <v>292</v>
      </c>
      <c r="D335" s="68" t="s">
        <v>170</v>
      </c>
      <c r="E335" s="68" t="s">
        <v>300</v>
      </c>
      <c r="F335" s="95" t="s">
        <v>288</v>
      </c>
      <c r="G335" s="575">
        <v>255.17499999999995</v>
      </c>
      <c r="H335" s="575">
        <v>234.76099999999997</v>
      </c>
      <c r="I335" s="576">
        <v>79.614599999999982</v>
      </c>
      <c r="J335" s="576">
        <v>444.00449999999989</v>
      </c>
    </row>
    <row r="336" spans="1:10" ht="13.5" thickBot="1" x14ac:dyDescent="0.25">
      <c r="A336" s="743"/>
      <c r="B336" s="426"/>
      <c r="C336" s="426"/>
      <c r="D336" s="426"/>
      <c r="E336" s="426"/>
      <c r="F336" s="426"/>
      <c r="G336" s="517"/>
      <c r="H336" s="517"/>
      <c r="I336" s="517"/>
      <c r="J336" s="517"/>
    </row>
    <row r="337" spans="1:10" ht="13.5" thickBot="1" x14ac:dyDescent="0.25">
      <c r="A337" s="743"/>
      <c r="B337" s="734" t="s">
        <v>525</v>
      </c>
      <c r="C337" s="691" t="s">
        <v>72</v>
      </c>
      <c r="D337" s="692"/>
      <c r="E337" s="420" t="s">
        <v>513</v>
      </c>
      <c r="F337" s="422" t="s">
        <v>307</v>
      </c>
      <c r="G337" s="517"/>
      <c r="H337" s="517"/>
      <c r="I337" s="517"/>
      <c r="J337" s="517"/>
    </row>
    <row r="338" spans="1:10" ht="15" customHeight="1" x14ac:dyDescent="0.2">
      <c r="A338" s="743"/>
      <c r="B338" s="735"/>
      <c r="C338" s="696" t="s">
        <v>514</v>
      </c>
      <c r="D338" s="697"/>
      <c r="E338" s="252" t="s">
        <v>515</v>
      </c>
      <c r="F338" s="570">
        <v>25.517499999999995</v>
      </c>
      <c r="G338" s="517"/>
    </row>
    <row r="339" spans="1:10" ht="12.75" customHeight="1" x14ac:dyDescent="0.2">
      <c r="A339" s="743"/>
      <c r="B339" s="735"/>
      <c r="C339" s="698" t="s">
        <v>516</v>
      </c>
      <c r="D339" s="699"/>
      <c r="E339" s="60" t="s">
        <v>517</v>
      </c>
      <c r="F339" s="568">
        <v>76.552499999999995</v>
      </c>
      <c r="G339" s="517"/>
    </row>
    <row r="340" spans="1:10" ht="12.75" customHeight="1" x14ac:dyDescent="0.2">
      <c r="A340" s="743"/>
      <c r="B340" s="735"/>
      <c r="C340" s="698" t="s">
        <v>518</v>
      </c>
      <c r="D340" s="699"/>
      <c r="E340" s="60" t="s">
        <v>519</v>
      </c>
      <c r="F340" s="568">
        <v>132.691</v>
      </c>
      <c r="G340" s="517"/>
    </row>
    <row r="341" spans="1:10" ht="12.75" customHeight="1" x14ac:dyDescent="0.2">
      <c r="A341" s="743"/>
      <c r="B341" s="735"/>
      <c r="C341" s="698" t="s">
        <v>518</v>
      </c>
      <c r="D341" s="699"/>
      <c r="E341" s="60" t="s">
        <v>520</v>
      </c>
      <c r="F341" s="568">
        <v>255.17499999999995</v>
      </c>
      <c r="G341" s="517"/>
    </row>
    <row r="342" spans="1:10" ht="12.75" customHeight="1" x14ac:dyDescent="0.2">
      <c r="A342" s="743"/>
      <c r="B342" s="735"/>
      <c r="C342" s="698" t="s">
        <v>521</v>
      </c>
      <c r="D342" s="699"/>
      <c r="E342" s="60" t="s">
        <v>522</v>
      </c>
      <c r="F342" s="568">
        <v>153.10499999999999</v>
      </c>
      <c r="G342" s="517"/>
    </row>
    <row r="343" spans="1:10" ht="13.5" customHeight="1" thickBot="1" x14ac:dyDescent="0.25">
      <c r="A343" s="744"/>
      <c r="B343" s="736"/>
      <c r="C343" s="700" t="s">
        <v>523</v>
      </c>
      <c r="D343" s="701"/>
      <c r="E343" s="62" t="s">
        <v>524</v>
      </c>
      <c r="F343" s="571">
        <v>288.43126181818178</v>
      </c>
      <c r="G343" s="517"/>
    </row>
    <row r="348" spans="1:10" customFormat="1" x14ac:dyDescent="0.2">
      <c r="A348" s="612" t="s">
        <v>527</v>
      </c>
      <c r="B348" s="612"/>
      <c r="C348" s="612"/>
      <c r="D348" s="612"/>
      <c r="E348" s="612" t="s">
        <v>557</v>
      </c>
      <c r="F348" s="612"/>
      <c r="G348" s="612"/>
      <c r="H348" s="612"/>
      <c r="I348" s="612"/>
      <c r="J348" s="612"/>
    </row>
  </sheetData>
  <mergeCells count="78">
    <mergeCell ref="E348:J348"/>
    <mergeCell ref="A279:A343"/>
    <mergeCell ref="B337:B343"/>
    <mergeCell ref="C337:D337"/>
    <mergeCell ref="C338:D338"/>
    <mergeCell ref="C339:D339"/>
    <mergeCell ref="C340:D340"/>
    <mergeCell ref="C341:D341"/>
    <mergeCell ref="C342:D342"/>
    <mergeCell ref="C343:D343"/>
    <mergeCell ref="G332:J332"/>
    <mergeCell ref="A348:D348"/>
    <mergeCell ref="B332:F332"/>
    <mergeCell ref="G279:H279"/>
    <mergeCell ref="F291:G291"/>
    <mergeCell ref="A141:A209"/>
    <mergeCell ref="B271:B277"/>
    <mergeCell ref="C271:D271"/>
    <mergeCell ref="C272:D272"/>
    <mergeCell ref="C273:D273"/>
    <mergeCell ref="C274:D274"/>
    <mergeCell ref="C275:D275"/>
    <mergeCell ref="C276:D276"/>
    <mergeCell ref="C277:D277"/>
    <mergeCell ref="A211:A277"/>
    <mergeCell ref="B141:F141"/>
    <mergeCell ref="B203:B209"/>
    <mergeCell ref="C203:D203"/>
    <mergeCell ref="C204:D204"/>
    <mergeCell ref="C205:D205"/>
    <mergeCell ref="C206:D206"/>
    <mergeCell ref="C207:D207"/>
    <mergeCell ref="C208:D208"/>
    <mergeCell ref="C209:D209"/>
    <mergeCell ref="B291:E291"/>
    <mergeCell ref="C139:D139"/>
    <mergeCell ref="B279:F279"/>
    <mergeCell ref="G194:J194"/>
    <mergeCell ref="G211:H211"/>
    <mergeCell ref="G264:J264"/>
    <mergeCell ref="F223:G223"/>
    <mergeCell ref="G64:J64"/>
    <mergeCell ref="B64:F64"/>
    <mergeCell ref="G76:H76"/>
    <mergeCell ref="G141:H141"/>
    <mergeCell ref="F153:G153"/>
    <mergeCell ref="B264:F264"/>
    <mergeCell ref="B223:E223"/>
    <mergeCell ref="B153:E153"/>
    <mergeCell ref="B211:F211"/>
    <mergeCell ref="C133:D133"/>
    <mergeCell ref="C134:D134"/>
    <mergeCell ref="C135:D135"/>
    <mergeCell ref="A76:A139"/>
    <mergeCell ref="B76:F76"/>
    <mergeCell ref="F88:G88"/>
    <mergeCell ref="G129:J129"/>
    <mergeCell ref="B129:F129"/>
    <mergeCell ref="B133:B139"/>
    <mergeCell ref="C136:D136"/>
    <mergeCell ref="C137:D137"/>
    <mergeCell ref="C138:D138"/>
    <mergeCell ref="B88:E88"/>
    <mergeCell ref="D1:I3"/>
    <mergeCell ref="A1:B1"/>
    <mergeCell ref="D4:F4"/>
    <mergeCell ref="G11:H11"/>
    <mergeCell ref="F23:G23"/>
    <mergeCell ref="B23:E23"/>
    <mergeCell ref="A11:A74"/>
    <mergeCell ref="C68:D68"/>
    <mergeCell ref="B68:B74"/>
    <mergeCell ref="C69:D69"/>
    <mergeCell ref="C70:D70"/>
    <mergeCell ref="C71:D71"/>
    <mergeCell ref="C72:D72"/>
    <mergeCell ref="C73:D73"/>
    <mergeCell ref="C74:D74"/>
  </mergeCells>
  <phoneticPr fontId="6" type="noConversion"/>
  <dataValidations count="3">
    <dataValidation type="list" allowBlank="1" showInputMessage="1" showErrorMessage="1" sqref="F196:F203 F266:F271 F131:F133 F66:F68 F334:F337" xr:uid="{00000000-0002-0000-0200-000000000000}">
      <formula1>Delivery_Type</formula1>
    </dataValidation>
    <dataValidation type="list" allowBlank="1" showInputMessage="1" showErrorMessage="1" sqref="D196:D202 D266:D270 D131:D132 D66:D67 D334:D336" xr:uid="{00000000-0002-0000-0200-000001000000}">
      <formula1>Initial_Setup</formula1>
    </dataValidation>
    <dataValidation type="list" allowBlank="1" showInputMessage="1" showErrorMessage="1" sqref="C196:C203 C266:C271 C66:C68 C131:C133 C334:C337" xr:uid="{00000000-0002-0000-0200-000002000000}">
      <formula1>Service_Provider</formula1>
    </dataValidation>
  </dataValidations>
  <hyperlinks>
    <hyperlink ref="A6" location="'Medical Gas - Homecare'!A11" display="Metro Teaching Hospitals" xr:uid="{00000000-0004-0000-0200-000000000000}"/>
    <hyperlink ref="A7" location="'Medical Gas - Homecare'!A57" display="Metro Secondary Hospitals" xr:uid="{00000000-0004-0000-0200-000001000000}"/>
    <hyperlink ref="A8" location="'Medical Gas - Homecare'!A139" display="Combined Wheatbelt/South West/Great Southern Region" xr:uid="{00000000-0004-0000-0200-000002000000}"/>
    <hyperlink ref="A9" location="'Medical Gas - Homecare'!A208" display="Combined Midwest/Goldfields Region" xr:uid="{00000000-0004-0000-0200-000003000000}"/>
    <hyperlink ref="A10" location="'Medical Gas - Homecare'!A275" display="Combined Pilbara/Kimberley Region" xr:uid="{00000000-0004-0000-0200-000004000000}"/>
  </hyperlinks>
  <pageMargins left="0.19685039370078741" right="0.19685039370078741" top="0.19685039370078741" bottom="0.19685039370078741" header="0.19685039370078741" footer="0.19685039370078741"/>
  <pageSetup paperSize="8" scale="50" orientation="landscape" r:id="rId1"/>
  <headerFooter alignWithMargins="0"/>
  <rowBreaks count="2" manualBreakCount="2">
    <brk id="139" max="11" man="1"/>
    <brk id="277" max="11" man="1"/>
  </rowBreaks>
  <ignoredErrors>
    <ignoredError sqref="E13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V25"/>
  <sheetViews>
    <sheetView showGridLines="0" zoomScale="85" zoomScaleNormal="85" zoomScaleSheetLayoutView="145" workbookViewId="0">
      <selection activeCell="A23" sqref="A23:C23"/>
    </sheetView>
  </sheetViews>
  <sheetFormatPr defaultRowHeight="12.75" x14ac:dyDescent="0.2"/>
  <cols>
    <col min="1" max="1" width="39.42578125" customWidth="1"/>
    <col min="2" max="2" width="43.7109375" customWidth="1"/>
    <col min="3" max="3" width="44.42578125" customWidth="1"/>
    <col min="4" max="4" width="44.5703125" customWidth="1"/>
    <col min="5" max="5" width="41" customWidth="1"/>
    <col min="6" max="14" width="13" customWidth="1"/>
    <col min="15" max="16" width="13.42578125" customWidth="1"/>
  </cols>
  <sheetData>
    <row r="1" spans="1:22" s="5" customFormat="1" ht="28.5" customHeight="1" x14ac:dyDescent="0.25">
      <c r="A1" s="747" t="s">
        <v>97</v>
      </c>
      <c r="B1" s="747"/>
      <c r="C1" s="747"/>
      <c r="D1" s="747"/>
      <c r="E1"/>
      <c r="F1" s="21"/>
      <c r="G1"/>
      <c r="H1"/>
      <c r="I1"/>
      <c r="J1" s="16"/>
      <c r="K1" s="16"/>
      <c r="L1" s="16"/>
      <c r="M1" s="16"/>
      <c r="N1" s="16"/>
      <c r="O1" s="16"/>
      <c r="P1" s="16"/>
      <c r="Q1" s="16"/>
      <c r="R1" s="16"/>
      <c r="S1" s="16"/>
      <c r="T1" s="16"/>
      <c r="U1" s="16"/>
      <c r="V1" s="16"/>
    </row>
    <row r="2" spans="1:22" ht="21.6" customHeight="1" x14ac:dyDescent="0.2">
      <c r="A2" s="210" t="s">
        <v>528</v>
      </c>
      <c r="B2" s="7"/>
      <c r="C2" s="4"/>
    </row>
    <row r="3" spans="1:22" x14ac:dyDescent="0.2">
      <c r="A3" s="13"/>
      <c r="B3" s="13"/>
      <c r="C3" s="13"/>
      <c r="D3" s="13"/>
      <c r="E3" s="13"/>
      <c r="F3" s="13"/>
      <c r="G3" s="13"/>
      <c r="J3" s="22"/>
      <c r="K3" s="22"/>
      <c r="L3" s="22"/>
      <c r="M3" s="22"/>
      <c r="N3" s="22"/>
      <c r="O3" s="22"/>
      <c r="P3" s="22"/>
    </row>
    <row r="4" spans="1:22" ht="13.5" thickBot="1" x14ac:dyDescent="0.25">
      <c r="J4" s="22"/>
      <c r="K4" s="22"/>
      <c r="L4" s="22"/>
      <c r="M4" s="22"/>
      <c r="N4" s="22"/>
      <c r="O4" s="22"/>
      <c r="P4" s="22"/>
    </row>
    <row r="5" spans="1:22" ht="23.25" customHeight="1" thickBot="1" x14ac:dyDescent="0.25">
      <c r="A5" s="17"/>
      <c r="B5" s="603" t="s">
        <v>372</v>
      </c>
      <c r="C5" s="610"/>
      <c r="D5" s="610"/>
      <c r="E5" s="611"/>
      <c r="I5" s="22"/>
      <c r="J5" s="22"/>
      <c r="K5" s="22"/>
      <c r="L5" s="22"/>
      <c r="M5" s="22"/>
    </row>
    <row r="6" spans="1:22" ht="27.75" customHeight="1" thickBot="1" x14ac:dyDescent="0.25">
      <c r="A6" s="17"/>
      <c r="B6" s="49" t="s">
        <v>191</v>
      </c>
      <c r="C6" s="49" t="s">
        <v>192</v>
      </c>
      <c r="D6" s="43" t="s">
        <v>365</v>
      </c>
      <c r="E6" s="43" t="s">
        <v>28</v>
      </c>
    </row>
    <row r="7" spans="1:22" ht="13.5" thickBot="1" x14ac:dyDescent="0.25">
      <c r="A7" s="81" t="s">
        <v>100</v>
      </c>
      <c r="B7" s="530">
        <v>8746.8978072727277</v>
      </c>
      <c r="C7" s="530">
        <v>8746.8978072727277</v>
      </c>
      <c r="D7" s="529">
        <v>4586.1238800000001</v>
      </c>
      <c r="E7" s="448" t="s">
        <v>510</v>
      </c>
      <c r="K7" s="30"/>
      <c r="L7" s="30"/>
    </row>
    <row r="8" spans="1:22" ht="13.5" thickBot="1" x14ac:dyDescent="0.25">
      <c r="A8" s="82" t="s">
        <v>302</v>
      </c>
      <c r="B8" s="585">
        <v>104962.77368727273</v>
      </c>
      <c r="C8" s="585">
        <v>104962.77368727273</v>
      </c>
      <c r="D8" s="586">
        <v>55033.486559999998</v>
      </c>
      <c r="E8" s="448" t="s">
        <v>510</v>
      </c>
      <c r="K8" s="30"/>
      <c r="L8" s="30"/>
    </row>
    <row r="9" spans="1:22" ht="13.5" thickBot="1" x14ac:dyDescent="0.25">
      <c r="A9" s="82" t="s">
        <v>99</v>
      </c>
      <c r="B9" s="588">
        <v>463.36936454545457</v>
      </c>
      <c r="C9" s="588">
        <v>463.36936454545457</v>
      </c>
      <c r="D9" s="589">
        <v>463.36936454545457</v>
      </c>
      <c r="E9" s="589">
        <v>463.36936454545457</v>
      </c>
      <c r="K9" s="30"/>
      <c r="L9" s="30"/>
    </row>
    <row r="10" spans="1:22" ht="27.75" customHeight="1" x14ac:dyDescent="0.2">
      <c r="A10" s="1" t="s">
        <v>162</v>
      </c>
      <c r="B10" s="1"/>
      <c r="L10" s="22"/>
      <c r="M10" s="22"/>
      <c r="N10" s="22"/>
      <c r="O10" s="22"/>
      <c r="P10" s="22"/>
    </row>
    <row r="11" spans="1:22" ht="12" customHeight="1" x14ac:dyDescent="0.2">
      <c r="B11" s="1"/>
      <c r="C11" s="1"/>
    </row>
    <row r="12" spans="1:22" ht="15.75" customHeight="1" thickBot="1" x14ac:dyDescent="0.25">
      <c r="B12" s="1"/>
      <c r="C12" s="1"/>
    </row>
    <row r="13" spans="1:22" ht="23.25" customHeight="1" thickBot="1" x14ac:dyDescent="0.25">
      <c r="A13" s="17"/>
      <c r="B13" s="603" t="s">
        <v>372</v>
      </c>
      <c r="C13" s="605"/>
    </row>
    <row r="14" spans="1:22" ht="27" customHeight="1" thickBot="1" x14ac:dyDescent="0.25">
      <c r="A14" s="17"/>
      <c r="B14" s="243" t="s">
        <v>194</v>
      </c>
      <c r="C14" s="277" t="s">
        <v>193</v>
      </c>
    </row>
    <row r="15" spans="1:22" ht="13.5" thickBot="1" x14ac:dyDescent="0.25">
      <c r="A15" s="84" t="s">
        <v>101</v>
      </c>
      <c r="B15" s="531">
        <v>52.914898181818188</v>
      </c>
      <c r="C15" s="531">
        <v>52.914898181818188</v>
      </c>
      <c r="E15" s="30"/>
    </row>
    <row r="16" spans="1:22" ht="13.5" thickBot="1" x14ac:dyDescent="0.25">
      <c r="A16" s="83" t="s">
        <v>100</v>
      </c>
      <c r="B16" s="531">
        <v>8746.8978072727277</v>
      </c>
      <c r="C16" s="531">
        <v>8746.8978072727277</v>
      </c>
    </row>
    <row r="17" spans="1:5" ht="13.5" thickBot="1" x14ac:dyDescent="0.25">
      <c r="A17" s="82" t="s">
        <v>303</v>
      </c>
      <c r="B17" s="587">
        <v>104962.77368727273</v>
      </c>
      <c r="C17" s="587">
        <v>104962.77368727273</v>
      </c>
    </row>
    <row r="18" spans="1:5" ht="13.5" thickBot="1" x14ac:dyDescent="0.25">
      <c r="A18" s="80" t="s">
        <v>99</v>
      </c>
      <c r="B18" s="587">
        <v>463.36936454545457</v>
      </c>
      <c r="C18" s="587">
        <v>463.36936454545457</v>
      </c>
    </row>
    <row r="19" spans="1:5" x14ac:dyDescent="0.2">
      <c r="A19" s="14"/>
      <c r="B19" s="1"/>
      <c r="C19" s="1"/>
      <c r="D19" s="271"/>
      <c r="E19" s="270"/>
    </row>
    <row r="20" spans="1:5" ht="66" customHeight="1" x14ac:dyDescent="0.2">
      <c r="A20" s="748" t="s">
        <v>526</v>
      </c>
      <c r="B20" s="749"/>
      <c r="C20" s="749"/>
      <c r="D20" s="749"/>
      <c r="E20" s="750"/>
    </row>
    <row r="21" spans="1:5" x14ac:dyDescent="0.2">
      <c r="B21" s="270"/>
    </row>
    <row r="22" spans="1:5" x14ac:dyDescent="0.2">
      <c r="D22" s="26"/>
    </row>
    <row r="23" spans="1:5" x14ac:dyDescent="0.2">
      <c r="A23" s="612" t="s">
        <v>527</v>
      </c>
      <c r="B23" s="612"/>
      <c r="C23" s="612"/>
      <c r="D23" s="612" t="s">
        <v>558</v>
      </c>
      <c r="E23" s="612"/>
    </row>
    <row r="24" spans="1:5" x14ac:dyDescent="0.2">
      <c r="B24" s="1"/>
      <c r="C24" s="1"/>
      <c r="D24" s="14"/>
    </row>
    <row r="25" spans="1:5" x14ac:dyDescent="0.2">
      <c r="B25" s="1"/>
      <c r="C25" s="1"/>
      <c r="D25" s="14"/>
    </row>
  </sheetData>
  <mergeCells count="6">
    <mergeCell ref="B13:C13"/>
    <mergeCell ref="A1:D1"/>
    <mergeCell ref="B5:E5"/>
    <mergeCell ref="A20:E20"/>
    <mergeCell ref="A23:C23"/>
    <mergeCell ref="D23:E23"/>
  </mergeCells>
  <phoneticPr fontId="6" type="noConversion"/>
  <pageMargins left="0.7" right="0.7" top="0.75" bottom="0.75" header="0.3" footer="0.3"/>
  <pageSetup paperSize="9" scale="7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mments xmlns="c5182d9f-3daa-40eb-b6fe-ac53db1add90" xsi:nil="true"/>
    <_Flow_SignoffStatus xmlns="c5182d9f-3daa-40eb-b6fe-ac53db1add90" xsi:nil="true"/>
    <lcf76f155ced4ddcb4097134ff3c332f xmlns="c5182d9f-3daa-40eb-b6fe-ac53db1add90">
      <Terms xmlns="http://schemas.microsoft.com/office/infopath/2007/PartnerControls"/>
    </lcf76f155ced4ddcb4097134ff3c332f>
    <TaxCatchAll xmlns="921b7353-8eee-4d57-95e7-6707d4aafa1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B13940C536A004DAFE5CCA06AF94EA3" ma:contentTypeVersion="18" ma:contentTypeDescription="Create a new document." ma:contentTypeScope="" ma:versionID="bd50ba9bb9f7d17e6b9aff74db07c31c">
  <xsd:schema xmlns:xsd="http://www.w3.org/2001/XMLSchema" xmlns:xs="http://www.w3.org/2001/XMLSchema" xmlns:p="http://schemas.microsoft.com/office/2006/metadata/properties" xmlns:ns2="c5182d9f-3daa-40eb-b6fe-ac53db1add90" xmlns:ns3="1513d9b2-0d53-4e58-976f-11eefb0d3c92" xmlns:ns4="921b7353-8eee-4d57-95e7-6707d4aafa1b" targetNamespace="http://schemas.microsoft.com/office/2006/metadata/properties" ma:root="true" ma:fieldsID="f44a7696366a1fb1a34537319efb7f61" ns2:_="" ns3:_="" ns4:_="">
    <xsd:import namespace="c5182d9f-3daa-40eb-b6fe-ac53db1add90"/>
    <xsd:import namespace="1513d9b2-0d53-4e58-976f-11eefb0d3c92"/>
    <xsd:import namespace="921b7353-8eee-4d57-95e7-6707d4aaf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4:TaxCatchAll" minOccurs="0"/>
                <xsd:element ref="ns2:_Flow_SignoffStatu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182d9f-3daa-40eb-b6fe-ac53db1add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s" ma:index="12" nillable="true" ma:displayName="Comments" ma:internalName="Comments">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e315aa8-bd96-4598-8e4a-1d3aeb7b64c1"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13d9b2-0d53-4e58-976f-11eefb0d3c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1b7353-8eee-4d57-95e7-6707d4aafa1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fff24ce-8ea3-4c1d-98a8-eece68b3d858}" ma:internalName="TaxCatchAll" ma:showField="CatchAllData" ma:web="1513d9b2-0d53-4e58-976f-11eefb0d3c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431A16-C3B6-4E6D-9C1E-03534B97833F}">
  <ds:schemaRefs>
    <ds:schemaRef ds:uri="http://schemas.microsoft.com/sharepoint/v3/contenttype/forms"/>
  </ds:schemaRefs>
</ds:datastoreItem>
</file>

<file path=customXml/itemProps2.xml><?xml version="1.0" encoding="utf-8"?>
<ds:datastoreItem xmlns:ds="http://schemas.openxmlformats.org/officeDocument/2006/customXml" ds:itemID="{504D23D7-FEFB-40C5-8992-372CCD86840B}">
  <ds:schemaRefs>
    <ds:schemaRef ds:uri="http://purl.org/dc/elements/1.1/"/>
    <ds:schemaRef ds:uri="http://schemas.microsoft.com/office/2006/metadata/properties"/>
    <ds:schemaRef ds:uri="c5182d9f-3daa-40eb-b6fe-ac53db1add9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513d9b2-0d53-4e58-976f-11eefb0d3c92"/>
    <ds:schemaRef ds:uri="http://www.w3.org/XML/1998/namespace"/>
    <ds:schemaRef ds:uri="http://purl.org/dc/dcmitype/"/>
    <ds:schemaRef ds:uri="921b7353-8eee-4d57-95e7-6707d4aafa1b"/>
  </ds:schemaRefs>
</ds:datastoreItem>
</file>

<file path=customXml/itemProps3.xml><?xml version="1.0" encoding="utf-8"?>
<ds:datastoreItem xmlns:ds="http://schemas.openxmlformats.org/officeDocument/2006/customXml" ds:itemID="{748099F3-EB31-46C7-A106-9BE2E4B97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182d9f-3daa-40eb-b6fe-ac53db1add90"/>
    <ds:schemaRef ds:uri="1513d9b2-0d53-4e58-976f-11eefb0d3c92"/>
    <ds:schemaRef ds:uri="921b7353-8eee-4d57-95e7-6707d4aaf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Formula</vt:lpstr>
      <vt:lpstr>Medical Gas - Bulk</vt:lpstr>
      <vt:lpstr>Medical Gas - Cylinders</vt:lpstr>
      <vt:lpstr>Medical Gas - Homecare</vt:lpstr>
      <vt:lpstr>Medical Gas - FM Service</vt:lpstr>
      <vt:lpstr>'Medical Gas - Bulk'!Print_Area</vt:lpstr>
      <vt:lpstr>'Medical Gas - Cylinders'!Print_Area</vt:lpstr>
      <vt:lpstr>'Medical Gas - FM Service'!Print_Area</vt:lpstr>
      <vt:lpstr>'Medical Gas - Homecare'!Print_Area</vt:lpstr>
    </vt:vector>
  </TitlesOfParts>
  <Company>Department of Treasury and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04000092</dc:creator>
  <cp:lastModifiedBy>Holloway-Knight, Ashlyn</cp:lastModifiedBy>
  <cp:lastPrinted>2015-06-30T06:18:44Z</cp:lastPrinted>
  <dcterms:created xsi:type="dcterms:W3CDTF">2005-08-10T01:56:42Z</dcterms:created>
  <dcterms:modified xsi:type="dcterms:W3CDTF">2024-08-09T02:59:09Z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0x0101008B13940C536A004DAFE5CCA06AF94EA3</vt:lpwstr>
  </property>
  <property fmtid="{D5CDD505-2E9C-101B-9397-08002B2CF9AE}" pid="3" name="MediaServiceImageTags">
    <vt:lpwstr/>
  </property>
</Properties>
</file>